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5" windowWidth="14865" windowHeight="8580" tabRatio="680" activeTab="0"/>
  </bookViews>
  <sheets>
    <sheet name="прил. №1" sheetId="1" r:id="rId1"/>
  </sheets>
  <definedNames/>
  <calcPr fullCalcOnLoad="1"/>
</workbook>
</file>

<file path=xl/sharedStrings.xml><?xml version="1.0" encoding="utf-8"?>
<sst xmlns="http://schemas.openxmlformats.org/spreadsheetml/2006/main" count="271" uniqueCount="267">
  <si>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</t>
  </si>
  <si>
    <t>Государственная пошлина за выдачу разрешения на установку рекламной конструкции</t>
  </si>
  <si>
    <t>2 02 02999 04 0000 151</t>
  </si>
  <si>
    <t>Прочие субсидии бюджетам городских округов</t>
  </si>
  <si>
    <t>Субвенции бюджетам городских округов на государственную регистрацию актов гражданского состояния</t>
  </si>
  <si>
    <t>2 02 03007 04 0000 151</t>
  </si>
  <si>
    <t>Субвенции бюджетам городских округов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</si>
  <si>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2 02 03020 04 0000 151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</si>
  <si>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</si>
  <si>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1 11 09044 04 0000 120</t>
  </si>
  <si>
    <t>1 11 09040 00 0000 120</t>
  </si>
  <si>
    <t>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</si>
  <si>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</si>
  <si>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1 14 01000 00 0000 410</t>
  </si>
  <si>
    <t>1 12 01000 01 0000 120</t>
  </si>
  <si>
    <t>Плата за негативное воздействие на окружающую среду</t>
  </si>
  <si>
    <t>1 16 00000 00 0000 000</t>
  </si>
  <si>
    <t>2 00 00000 00 0000 000</t>
  </si>
  <si>
    <t>БЕЗВОЗМЕЗДНЫЕ ПОСТУПЛЕНИЯ</t>
  </si>
  <si>
    <t>ИТОГО ДОХОДОВ:</t>
  </si>
  <si>
    <t>1 00 00000 00 0000 000</t>
  </si>
  <si>
    <t>1 06 01000 00 0000 110</t>
  </si>
  <si>
    <t>Налог на имущество физических лиц</t>
  </si>
  <si>
    <t>1 08 03000 01 0000 110</t>
  </si>
  <si>
    <t xml:space="preserve">Государственная пошлина по делам, рассматриваемым в судах общей юрисдикции, мировыми судьями </t>
  </si>
  <si>
    <t>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</si>
  <si>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</si>
  <si>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1 11 05000 00 0000 120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</si>
  <si>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</si>
  <si>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</si>
  <si>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1 11 05010 04 0000 120</t>
  </si>
  <si>
    <t>1 11 05020 00 0000 120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</si>
  <si>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</si>
  <si>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</si>
  <si>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1 11 07000 00 0000 120</t>
  </si>
  <si>
    <t>Платежи от государственных и муниципальных унитарных предприятий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</si>
  <si>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 государственных и муниципальных унитарных предприятий, в том числе казенных) </t>
  </si>
  <si>
    <t xml:space="preserve">Прочие поступления от использования имущества, находящегося в государственной и муниципальной собственности (за исключением имущества автономных учреждений, а также имущества  государственных и муниципальных унитарных предприятий, в том числе казенных) </t>
  </si>
  <si>
    <t>- доходы по договорам на размещение средств наружной рекламы</t>
  </si>
  <si>
    <t>1 14 01040 04 0000 410</t>
  </si>
  <si>
    <t>Доходы от продажи квартир, находящихся в собственности городских округов</t>
  </si>
  <si>
    <t>1 14 02000 00 0000 000</t>
  </si>
  <si>
    <t>1 14 02030 04 0000 410</t>
  </si>
  <si>
    <t>Доходы от реализации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</si>
  <si>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Доходы  от реализации иного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</si>
  <si>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2 02 00000 00 0000 000</t>
  </si>
  <si>
    <t>Безвозмездные поступления от других бюджетов бюджетной системы Российской Федерации</t>
  </si>
  <si>
    <t>Доходы от продажи земельных участков, государственная собственность на которые не разграничена</t>
  </si>
  <si>
    <t>2 02 04000 00 0000 151</t>
  </si>
  <si>
    <t>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</si>
  <si>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</si>
  <si>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 xml:space="preserve">Земельный налог, взимаемый по ставкам, установленным в соответствии с подпунктом 1 пункта 1 статьи 394 Налогового кодекса Российской Федерации </t>
  </si>
  <si>
    <t>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</si>
  <si>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</si>
  <si>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 xml:space="preserve">Земельный налог, взимаемый по ставкам, установленным в соответствии с подпунктом 2 пункта 1 статьи 394 Налогового кодекса Российской Федерации </t>
  </si>
  <si>
    <t>ГОСУДАРСТВЕННАЯ ПОШЛИНА</t>
  </si>
  <si>
    <t xml:space="preserve">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имущества  муниципальных унитарных предприятий, в том числе казенных) 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</si>
  <si>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</si>
  <si>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2 02 03000 00 0000 151</t>
  </si>
  <si>
    <t>Субвенции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</si>
  <si>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</si>
  <si>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2 02 03024 04 0000 151</t>
  </si>
  <si>
    <t>2 02 03029 04 0000 151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</si>
  <si>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</si>
  <si>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Иные межбюджетные трансферты</t>
  </si>
  <si>
    <t>2 02 04012 04 0000 151</t>
  </si>
  <si>
    <t>Субвенции бюджетам городских округов на выполнение передаваемых полномочий субъектов Российской Федерации</t>
  </si>
  <si>
    <t>2 02 03999 04 0000 151</t>
  </si>
  <si>
    <t>Прочие субвенции бюджетам городских округов</t>
  </si>
  <si>
    <t>2 02 02000 00 0000 151</t>
  </si>
  <si>
    <t>1 01 00000 00 0000 000</t>
  </si>
  <si>
    <t>НАЛОГИ НА ПРИБЫЛЬ, ДОХОДЫ</t>
  </si>
  <si>
    <t>1 01 02000 01 0000 110</t>
  </si>
  <si>
    <t>1 05 00000 00 0000 000</t>
  </si>
  <si>
    <t>НАЛОГИ НА СОВОКУПНЫЙ ДОХОД</t>
  </si>
  <si>
    <t>1 05 02000 02 0000 110</t>
  </si>
  <si>
    <t>Единый налог на вмененный доход для отдельных видов деятельности</t>
  </si>
  <si>
    <t>1 05 03000 01 0000 110</t>
  </si>
  <si>
    <t>Единый сельскохозяйственный налог</t>
  </si>
  <si>
    <t>1 06 00000 00 0000 000</t>
  </si>
  <si>
    <t>НАЛОГИ НА ИМУЩЕСТВО</t>
  </si>
  <si>
    <t>1 06 01020 04 0000 110</t>
  </si>
  <si>
    <t>1 06 06000 00 0000 110</t>
  </si>
  <si>
    <t>Земельный налог</t>
  </si>
  <si>
    <t>1 08 00000 00 0000 000</t>
  </si>
  <si>
    <t>1 08 03010 01 0000 110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</si>
  <si>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</si>
  <si>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1 08 07110 01 0000 110</t>
  </si>
  <si>
    <t>Государственная пошлина за государственную регистрацию межрегиональных, региональных и местных общественных объединений, отделений общественных объединений, а также за государственную регистрацию изменений их учредительных документов</t>
  </si>
  <si>
    <t>1 08 07140 01 0000 110</t>
  </si>
  <si>
    <t>1 08 07150 01 0000 110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</si>
  <si>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</si>
  <si>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</si>
  <si>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1 11 05024 04 0000 120</t>
  </si>
  <si>
    <t>1 11 05034 04 0000 120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</si>
  <si>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автономных учреждений)</t>
  </si>
  <si>
    <t>1 11 07010 00 0000 120</t>
  </si>
  <si>
    <t xml:space="preserve">Доходы от перечисления части прибыли государственных и  муниципальных унитарных предприятий, остающейся после уплаты налогов и обязательных платежей </t>
  </si>
  <si>
    <t>1 11 09000 00 0000 120</t>
  </si>
  <si>
    <t>1 12 00000 00 0000 000</t>
  </si>
  <si>
    <t>ПЛАТЕЖИ ПРИ ПОЛЬЗОВАНИИ ПРИРОДНЫМИ РЕСУРСАМИ</t>
  </si>
  <si>
    <t>ШТРАФЫ, САНКЦИИ, ВОЗМЕЩЕНИЕ УЩЕРБА</t>
  </si>
  <si>
    <t>1 14 00000 00 0000 000</t>
  </si>
  <si>
    <t>ДОХОДЫ ОТ ПРОДАЖИ МАТЕРИАЛЬНЫХ И НЕМАТЕРИАЛЬНЫХ АКТИВОВ</t>
  </si>
  <si>
    <t>Доходы от продажи квартир</t>
  </si>
  <si>
    <t>1 14 02033 04 0000 410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</si>
  <si>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</si>
  <si>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3 00 00000 00 0000 000</t>
  </si>
  <si>
    <t>ДОХОДЫ ОТ ПРЕДПРИНИМАТЕЛЬСКОЙ И ИНОЙ ПРИНОСЯЩЕЙ ДОХОД ДЕЯТЕЛЬНОСТИ</t>
  </si>
  <si>
    <t>3 02 00000 00 0000 000</t>
  </si>
  <si>
    <t>Рыночные продажи товаров и услуг</t>
  </si>
  <si>
    <t>3 02 01000 00 0000 130</t>
  </si>
  <si>
    <t>3 02 01040 04 0000 130</t>
  </si>
  <si>
    <t>3 02 02000 00 0000 440</t>
  </si>
  <si>
    <t>3 02 02040 04 0000 440</t>
  </si>
  <si>
    <t>Доходы от продажи товаров, осуществляемой учреждениями, находящимися в ведении органов местного самоуправления городских округов</t>
  </si>
  <si>
    <t>3 03 00000 00 0000 000</t>
  </si>
  <si>
    <t>Безвозмездные поступления от предпринимательской и иной приносящей доход деятельности</t>
  </si>
  <si>
    <t>3 03 02000 00 0000 180</t>
  </si>
  <si>
    <t>Прочие безвозмездные поступления</t>
  </si>
  <si>
    <t>3 03 02040 04 0000 180</t>
  </si>
  <si>
    <t>Прочие безвозмездные поступления муниципальным учреждениям, находящимся в ведении органов местного самоуправления городских округов</t>
  </si>
  <si>
    <t>Код</t>
  </si>
  <si>
    <t>Налог на доходы физических лиц</t>
  </si>
  <si>
    <t>1 01 02010 01 0000 110</t>
  </si>
  <si>
    <t>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</si>
  <si>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</si>
  <si>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1 01 02021 01 0000 110</t>
  </si>
  <si>
    <t>1 01 02022 01 0000 110</t>
  </si>
  <si>
    <t>1 01 02030 01 0000 110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</si>
  <si>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</si>
  <si>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1 01 02040 01 0000 110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</si>
  <si>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</si>
  <si>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1 06 06012 04 0000 110</t>
  </si>
  <si>
    <t>1 06 06022 04 0000 110</t>
  </si>
  <si>
    <t>2 02 03021 04 0000 151</t>
  </si>
  <si>
    <t>Субвенции бюджетам городских округов на ежемесячное денежное вознаграждение за классное руководство</t>
  </si>
  <si>
    <t>2 02 03003 04 0000 151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</si>
  <si>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</si>
  <si>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</si>
  <si>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</si>
  <si>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</si>
  <si>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</si>
  <si>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 xml:space="preserve">Межбюджетные трансферты, передаваемые бюджетам городских округов для компенсации дополнительных расходов, возникших в результате решений, принятых органами власти другого уровня </t>
  </si>
  <si>
    <t>1 14 06012 04 0000 430</t>
  </si>
  <si>
    <t>1 14 06000 00 0000 430</t>
  </si>
  <si>
    <t>1 14 06010 00 0000 430</t>
  </si>
  <si>
    <t>1 06 02000 02 0000 110</t>
  </si>
  <si>
    <t>1 06 02010 02 0000 110</t>
  </si>
  <si>
    <t>1 06 04000 02 0000 110</t>
  </si>
  <si>
    <t>1 06 04012 02 0000 110</t>
  </si>
  <si>
    <t>1 06 04011 02 0000 110</t>
  </si>
  <si>
    <t>Транспортный налог</t>
  </si>
  <si>
    <t>Транспортный налог с организаций</t>
  </si>
  <si>
    <t>Транспортный налог с физических лиц</t>
  </si>
  <si>
    <t>2 02 03024 04 0001 151</t>
  </si>
  <si>
    <t xml:space="preserve">Субвенции на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 </t>
  </si>
  <si>
    <t>2 02 03024 04 0002 151</t>
  </si>
  <si>
    <t>2 02 03024 04 0003 151</t>
  </si>
  <si>
    <t>Субвенции на обеспечение воспитания и обучения детей-инвалидов в дошкольных образовательных учреждениях</t>
  </si>
  <si>
    <t>2 02 03024 04 0004 151</t>
  </si>
  <si>
    <t>Субвенции на обеспечение мер социальной поддержки детей-сирот и детей, оставшихся без попечения родителей</t>
  </si>
  <si>
    <t>2 02 03024 04 0005 151</t>
  </si>
  <si>
    <t>Субвенции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 (администрирование полномочий по выплате компенсаций)</t>
  </si>
  <si>
    <t>2 02 03024 04 0006 151</t>
  </si>
  <si>
    <t>Субвенции на исполнение функций по опеке и попечительству в отношении несовершеннолетних лиц</t>
  </si>
  <si>
    <t>2 02 03024 04 0007 151</t>
  </si>
  <si>
    <t>Субвенции на образование комиссий по делам несовершеннолетних и защите их прав и организацию их деятельности</t>
  </si>
  <si>
    <t>2 02 03024 04 0008 151</t>
  </si>
  <si>
    <t>Субвенции на обеспечение деятельности административных комиссий</t>
  </si>
  <si>
    <t>2 02 03024 04 0009 151</t>
  </si>
  <si>
    <t xml:space="preserve">Субвенции на обеспечение деятельности территориальных избирательных комиссий </t>
  </si>
  <si>
    <t>2 02 03024 04 0010 151</t>
  </si>
  <si>
    <t>Субвенции на обеспечение донорской кровью и ее компонентами муниципальных учреждений здравоохранения</t>
  </si>
  <si>
    <t>2 02 03024 04 0011 151</t>
  </si>
  <si>
    <t>Субвенции на обязательное государственное страхование жизни граждан, участвующих в обеспечении общественного порядка</t>
  </si>
  <si>
    <t>2 02 03024 04 0012 151</t>
  </si>
  <si>
    <t>Субвенции на осуществление полномочий по регулированию тарифов на перевозки пассажиров и багажа автомобильным и городским электрическим транспортом на поселенческих, районных и межмуниципальных маршрутах городского, пригородного и междугородного сообщений</t>
  </si>
  <si>
    <t>2 02 03024 04 0013 151</t>
  </si>
  <si>
    <t>Субвенции на согласование и размещение объектов игорного бизнеса и осуществления контроля за размещением и деятельностью игорного бизнеса</t>
  </si>
  <si>
    <t>2 02 03024 04 0014 151</t>
  </si>
  <si>
    <t>Субвенция на оплату проезда пациентов, проживающих в города Перми, за пределы Пермского края в федеральные специализированные медицинские организации и иные государственные и муниципальные учреждения здравоохранения для лечения и обследования</t>
  </si>
  <si>
    <t>2 02 03024 04 0015 151</t>
  </si>
  <si>
    <t>Субвенции на предоставление мер социальной поддержки по оплате жилищно-коммунальных услуг отдельным категориям граждан, работающих и проживающих в сельской местности и поселках городского типа (рабочих поселках)</t>
  </si>
  <si>
    <t>2 02 03999 04 0002 151</t>
  </si>
  <si>
    <t>Субвенции на осуществление расходов на обеспечение равной доступности услуг общественного транспорта на территории Пермского края для отдельных категорий граждан, оказание мер социальной поддержки которым относится к ведению Пермского края</t>
  </si>
  <si>
    <t>2 02 03999 04 0003 151</t>
  </si>
  <si>
    <t>Субвенции на предоставление мер социальной поддержки учащимся из малоимущих семей</t>
  </si>
  <si>
    <t>2 02 03999 04 0004 151</t>
  </si>
  <si>
    <t>Субвенции на предоставление мер социальной поддержки учащимся из малоимущих многодетных семей</t>
  </si>
  <si>
    <t>Субвенции на предоставление мер материального обеспечения и социальной защиты работников образования</t>
  </si>
  <si>
    <t>Налог на имущество организаций</t>
  </si>
  <si>
    <t>Налог на имущество организаций по имуществу, не входящему в Единую систему газоснабжения</t>
  </si>
  <si>
    <t>Субвенции на выполнение полномочий по постановке на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</si>
  <si>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1 01 02011 01 0000 110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</si>
  <si>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 в виде дивидендов от долевого участия в деятельности организаций</t>
  </si>
  <si>
    <t>Субвенции на  организацию предоставления общедоступного и бесплатного дошкольного, начального общего, основного общего, среднего (полного) общего образования по основным общеобразовательным программам в специальных (коррекционных) образовательных учреждениях для обучающихся, воспитанников с отклонениями в развитии, специальных учебно-воспитательных учреждениях открытого типа, оздоровительных образовательных учреждениях санаторного типа для детей, нуждающихся в длительном лечении</t>
  </si>
  <si>
    <t>1 08 07130 01 0000 110</t>
  </si>
  <si>
    <t>Государственная пошлина за государственную регистрацию средств массовой информации, продукция которых предназначена для распространения преимущественно на территории субъекта Российской Федерации, а также за выдачу дубликата свидетельства о такой регистрации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</si>
  <si>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автономных учреждений)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</si>
  <si>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автономных учреждений)</t>
  </si>
  <si>
    <t>2 02 03999 04 0005 151</t>
  </si>
  <si>
    <t>1 01 02050 01 0000 110</t>
  </si>
  <si>
    <t>Налог на доходы физических лиц с доходов, полученных в виде процентов по облигациям с ипотечным покрытием, эмитированным до 1 января 2007 года, а также с доходов учредителей доверительного управления ипотечным покрытием, полученных на основании приобретения ипотечных сертификатов участия, выданных управляющим ипотечным покрытием до 1 января 2007 года</t>
  </si>
  <si>
    <t>2 02 01000 00 0000 151</t>
  </si>
  <si>
    <t>Дотации бюджетам субъектов Российской Федерации и муниципальных образований</t>
  </si>
  <si>
    <t>2 02 01001 04 0000 151</t>
  </si>
  <si>
    <t>Дотации бюджетам городских округов на выравнивание бюджетной обеспеченности</t>
  </si>
  <si>
    <t>2 02 02024 04 0000 151</t>
  </si>
  <si>
    <t>2 02 03030 04 0000 151</t>
  </si>
  <si>
    <t>Субвенции бюджетам городских округов на 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</t>
  </si>
  <si>
    <t>2 02 03034 04 0000 151</t>
  </si>
  <si>
    <t>Субвенции бюджетам городских округов на 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граждан, оказание мер социальной поддержки которых относится к ведению Российской Федерации</t>
  </si>
  <si>
    <t>2 02 04005 04 0000 151</t>
  </si>
  <si>
    <t>Межбюджетные трансферты, передаваемые бюджетам городских округов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</si>
  <si>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1 17 00000 00 0000 000</t>
  </si>
  <si>
    <t xml:space="preserve">Прочие неналоговые доходы </t>
  </si>
  <si>
    <t>ПРОЧИЕ НЕНАЛОГОВЫЕ ДОХОДЫ</t>
  </si>
  <si>
    <t>1 17 05000 00 0000 180</t>
  </si>
  <si>
    <t>с учетом изменений</t>
  </si>
  <si>
    <t>2010 год</t>
  </si>
  <si>
    <t>НАЛОГОВЫЕ И НЕНАЛОГОВЫЕ ДОХОДЫ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</si>
  <si>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</si>
  <si>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Наименование кода группы, подгруппы, статьи классификации доходов</t>
  </si>
  <si>
    <t>Субвенции бюджетам городских округов на денежные выплаты мед. персоналу, фельдшерам акушерских пунктов, врачам, фельдшерам медицинским сестрам скорой медицинской помощи</t>
  </si>
  <si>
    <t>2 02 03055 04 0000 151</t>
  </si>
  <si>
    <t>Субвенции на осуществление полномочий по оказанию дополнительной медицинской помощи, оказываемой врачами-терапевтами участковыми, врачами-педиатрами участковыми, врачами общей практики (семейными врачами), медицинскими сестрами врачей-терапевтов участковых, врачей-педиатров участковых, медицинскими сестрами врачей общей практики (семейных врачей)</t>
  </si>
  <si>
    <t>2 02 03024 04 0016 151</t>
  </si>
  <si>
    <t>2 02 02068 04 0000 151</t>
  </si>
  <si>
    <t>Субсидии на комплектование книжных фондов библиотек муниципальных образований</t>
  </si>
  <si>
    <t>2 02 02041 04 0000 151</t>
  </si>
  <si>
    <t>Субсидии на строительство и модернизацию автомобильных дорог общего пользования, в том числе дорог в поселениях (за исключением автомобильных дорог федерального значения)</t>
  </si>
  <si>
    <t>2 02 04999 04 0000 151</t>
  </si>
  <si>
    <t>Прочие межбюджетные трансферты, передаваемые бюджетам городских округов</t>
  </si>
  <si>
    <t>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</si>
  <si>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2 02 03999 04 0006 151</t>
  </si>
  <si>
    <t>Пермской городской Думы</t>
  </si>
  <si>
    <t>Доходы от оказания услуг учреждениями, находящимися в ведении органов местного самоуправления городских округов</t>
  </si>
  <si>
    <t>Доходы от реализации активов, осуществляемой учреждениями, находящимися в ведении органов местного самоуправления городских округов (в части реализации материальных запасов по указанному имуществу)</t>
  </si>
  <si>
    <t>3 02 02044 04 0000 440</t>
  </si>
  <si>
    <t>3 03 03000 00 0000 180</t>
  </si>
  <si>
    <t>Гранты, премии, добровольные пожертвования</t>
  </si>
  <si>
    <t>3 03 03040 04 0000 180</t>
  </si>
  <si>
    <t>Гранты, премии, добровольные пожертвования муниципальным учреждениям, находящимся в ведении органов местного самоуправления городских округов</t>
  </si>
  <si>
    <t>3 03 05000 00 0000 180</t>
  </si>
  <si>
    <t>Поступления от продажи услуг по медицинской помощи женщинам в период беременности, родов и в послеродовом периоде</t>
  </si>
  <si>
    <t>3 03 05040 04 0000 180</t>
  </si>
  <si>
    <t>Поступления от продажи услуг по медицинской помощи женщинам в период беременности, родов и в послеродовом периоде, оказываемых муниципальными учреждениями, находящимися в ведении органов местного самоуправления городских округов</t>
  </si>
  <si>
    <t>3 03 04000 00 0000 180</t>
  </si>
  <si>
    <t>3 03 04040 04 0000 180</t>
  </si>
  <si>
    <t>Поступления учреждениям, находящимся в ведении органов местного самоуправления городских округов, осуществляющим медицинскую деятельность в системе обязательного страхования за оказание медицинских услуг застрахованным лицам</t>
  </si>
  <si>
    <t>3 03 99000 00 0000 180</t>
  </si>
  <si>
    <t>3 03 99040 04 0000 180</t>
  </si>
  <si>
    <t>Доходы от оказания услуг</t>
  </si>
  <si>
    <t>Доходы от реализации активов</t>
  </si>
  <si>
    <t>Субсидии бюджетам городских округов на денежные выплаты мед. персоналу, фельдшерам акушерских пунктов, врачам, фельдшерам мед. сестрам скорой мед. помощи</t>
  </si>
  <si>
    <t>Поступления учреждениям, осуществляющим медицинскую деятельность в системе обязательного медицинского страхования за оказание медицинских услуг</t>
  </si>
  <si>
    <t>3 03 01000 00 0000 440</t>
  </si>
  <si>
    <t>Пени, штрафы, иное возмещение ущерба по договорам гражданско-правового характера</t>
  </si>
  <si>
    <t>1 13  00000 00 0000 000</t>
  </si>
  <si>
    <t>ДОХОДЫ ОТ ОКАЗАНИЯ ПЛАТНЫХ УСЛУГ И КОМПЕНСАЦИИ ЗАТРАТ ГОСУДАРСТВА</t>
  </si>
  <si>
    <t>ДОХОДЫ БЮДЖЕТА ГОРОДА ПЕРМИ НА 2010 ГОД</t>
  </si>
  <si>
    <t>Приложение № 1 к решению</t>
  </si>
  <si>
    <t>- плата за наем муниципального жилого фонда</t>
  </si>
  <si>
    <t>тыс.руб.</t>
  </si>
  <si>
    <t>от 22.12.2009 № 315</t>
  </si>
  <si>
    <t>от 27.04.2010 № 57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</si>
</sst>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0"/>
    <numFmt numFmtId="170" formatCode="0.000000"/>
    <numFmt numFmtId="171" formatCode="0.00000"/>
    <numFmt numFmtId="172" formatCode="0.0000"/>
    <numFmt numFmtId="173" formatCode="0.000"/>
    <numFmt numFmtId="174" formatCode="0.0"/>
    <numFmt numFmtId="175" formatCode="0.000000000"/>
    <numFmt numFmtId="176" formatCode="0.0000000000"/>
    <numFmt numFmtId="177" formatCode="0.00000000"/>
    <numFmt numFmtId="178" formatCode="0.0000000"/>
    <numFmt numFmtId="179" formatCode="#,##0.0000"/>
  </numFmts>
  <fonts count="6">
    <font>
      <sz val="12"/>
      <name val="Times New Roman"/>
      <family val="0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8"/>
      <name val="Times New Roman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1" xfId="0" applyFont="1" applyFill="1" applyBorder="1" applyAlignment="1">
      <alignment horizontal="left" vertical="top" wrapText="1"/>
    </xf>
    <xf numFmtId="0" fontId="0" fillId="0" borderId="1" xfId="0" applyNumberFormat="1" applyFont="1" applyFill="1" applyBorder="1" applyAlignment="1">
      <alignment horizontal="left" vertical="top" wrapText="1"/>
    </xf>
    <xf numFmtId="49" fontId="0" fillId="0" borderId="1" xfId="0" applyNumberFormat="1" applyFont="1" applyFill="1" applyBorder="1" applyAlignment="1">
      <alignment horizontal="left" vertical="center" wrapText="1"/>
    </xf>
    <xf numFmtId="0" fontId="1" fillId="0" borderId="0" xfId="0" applyFont="1" applyFill="1" applyAlignment="1">
      <alignment/>
    </xf>
    <xf numFmtId="0" fontId="2" fillId="0" borderId="1" xfId="0" applyFont="1" applyFill="1" applyBorder="1" applyAlignment="1">
      <alignment horizontal="left" vertical="top" wrapText="1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center" vertical="justify" wrapText="1"/>
    </xf>
    <xf numFmtId="0" fontId="2" fillId="0" borderId="2" xfId="0" applyFont="1" applyFill="1" applyBorder="1" applyAlignment="1">
      <alignment horizontal="left" vertical="top" wrapText="1"/>
    </xf>
    <xf numFmtId="0" fontId="0" fillId="0" borderId="0" xfId="0" applyFont="1" applyFill="1" applyAlignment="1">
      <alignment horizontal="center" vertical="top"/>
    </xf>
    <xf numFmtId="0" fontId="2" fillId="0" borderId="3" xfId="0" applyFont="1" applyFill="1" applyBorder="1" applyAlignment="1">
      <alignment horizontal="center" vertical="top"/>
    </xf>
    <xf numFmtId="0" fontId="0" fillId="0" borderId="4" xfId="0" applyFont="1" applyFill="1" applyBorder="1" applyAlignment="1">
      <alignment horizontal="center" vertical="top"/>
    </xf>
    <xf numFmtId="0" fontId="2" fillId="0" borderId="5" xfId="0" applyFont="1" applyFill="1" applyBorder="1" applyAlignment="1">
      <alignment horizontal="center" vertical="top"/>
    </xf>
    <xf numFmtId="0" fontId="0" fillId="0" borderId="5" xfId="0" applyFont="1" applyFill="1" applyBorder="1" applyAlignment="1">
      <alignment horizontal="center" vertical="top"/>
    </xf>
    <xf numFmtId="0" fontId="0" fillId="0" borderId="6" xfId="0" applyFont="1" applyFill="1" applyBorder="1" applyAlignment="1">
      <alignment horizontal="center" vertical="top"/>
    </xf>
    <xf numFmtId="0" fontId="2" fillId="0" borderId="7" xfId="0" applyFont="1" applyFill="1" applyBorder="1" applyAlignment="1">
      <alignment horizontal="center" vertical="top"/>
    </xf>
    <xf numFmtId="169" fontId="2" fillId="0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 vertical="top" wrapText="1"/>
    </xf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horizontal="justify" vertical="top" wrapText="1"/>
    </xf>
    <xf numFmtId="0" fontId="0" fillId="0" borderId="1" xfId="0" applyFont="1" applyFill="1" applyBorder="1" applyAlignment="1">
      <alignment horizontal="left" vertical="top" wrapText="1"/>
    </xf>
    <xf numFmtId="169" fontId="0" fillId="0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justify" vertical="top" wrapText="1"/>
    </xf>
    <xf numFmtId="49" fontId="0" fillId="0" borderId="1" xfId="0" applyNumberFormat="1" applyFont="1" applyFill="1" applyBorder="1" applyAlignment="1">
      <alignment horizontal="left" vertical="top" wrapText="1"/>
    </xf>
    <xf numFmtId="169" fontId="0" fillId="0" borderId="0" xfId="0" applyNumberFormat="1" applyFont="1" applyFill="1" applyAlignment="1">
      <alignment horizontal="right"/>
    </xf>
    <xf numFmtId="169" fontId="0" fillId="0" borderId="0" xfId="0" applyNumberFormat="1" applyFont="1" applyFill="1" applyAlignment="1">
      <alignment/>
    </xf>
    <xf numFmtId="169" fontId="2" fillId="0" borderId="8" xfId="0" applyNumberFormat="1" applyFont="1" applyFill="1" applyBorder="1" applyAlignment="1">
      <alignment/>
    </xf>
    <xf numFmtId="169" fontId="0" fillId="0" borderId="1" xfId="0" applyNumberFormat="1" applyFont="1" applyFill="1" applyBorder="1" applyAlignment="1">
      <alignment/>
    </xf>
    <xf numFmtId="0" fontId="2" fillId="0" borderId="8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right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center" vertical="top"/>
    </xf>
    <xf numFmtId="0" fontId="0" fillId="0" borderId="1" xfId="0" applyFont="1" applyFill="1" applyBorder="1" applyAlignment="1">
      <alignment horizontal="center" vertical="top"/>
    </xf>
    <xf numFmtId="0" fontId="0" fillId="0" borderId="9" xfId="0" applyFont="1" applyFill="1" applyBorder="1" applyAlignment="1">
      <alignment horizontal="left" vertical="top" wrapText="1"/>
    </xf>
    <xf numFmtId="169" fontId="0" fillId="0" borderId="9" xfId="0" applyNumberFormat="1" applyFont="1" applyFill="1" applyBorder="1" applyAlignment="1">
      <alignment/>
    </xf>
    <xf numFmtId="169" fontId="2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 vertical="top" wrapText="1"/>
    </xf>
    <xf numFmtId="169" fontId="0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center" vertical="justify" wrapText="1"/>
    </xf>
    <xf numFmtId="169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/>
    </xf>
    <xf numFmtId="164" fontId="2" fillId="0" borderId="12" xfId="0" applyNumberFormat="1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50"/>
  <sheetViews>
    <sheetView tabSelected="1" zoomScale="75" zoomScaleNormal="75" workbookViewId="0" topLeftCell="A1">
      <pane xSplit="2" ySplit="16" topLeftCell="C17" activePane="bottomRight" state="frozen"/>
      <selection pane="topLeft" activeCell="A1" sqref="A1"/>
      <selection pane="topRight" activeCell="C1" sqref="C1"/>
      <selection pane="bottomLeft" activeCell="A16" sqref="A16"/>
      <selection pane="bottomRight" activeCell="B3" sqref="B3:C3"/>
    </sheetView>
  </sheetViews>
  <sheetFormatPr defaultColWidth="9.00390625" defaultRowHeight="15.75"/>
  <cols>
    <col min="1" max="1" width="23.25390625" style="11" customWidth="1"/>
    <col min="2" max="2" width="67.00390625" style="8" customWidth="1"/>
    <col min="3" max="3" width="14.25390625" style="7" customWidth="1"/>
    <col min="4" max="16384" width="9.00390625" style="7" customWidth="1"/>
  </cols>
  <sheetData>
    <row r="1" ht="15.75">
      <c r="C1" s="27" t="s">
        <v>262</v>
      </c>
    </row>
    <row r="2" spans="2:3" ht="15.75">
      <c r="B2" s="40"/>
      <c r="C2" s="27" t="s">
        <v>236</v>
      </c>
    </row>
    <row r="3" spans="2:3" ht="15.75">
      <c r="B3" s="41" t="s">
        <v>266</v>
      </c>
      <c r="C3" s="41"/>
    </row>
    <row r="4" ht="15.75">
      <c r="C4" s="27"/>
    </row>
    <row r="5" ht="15.75">
      <c r="C5" s="27" t="s">
        <v>262</v>
      </c>
    </row>
    <row r="6" ht="15.75">
      <c r="C6" s="27" t="s">
        <v>236</v>
      </c>
    </row>
    <row r="7" ht="15.75">
      <c r="C7" s="27" t="s">
        <v>265</v>
      </c>
    </row>
    <row r="8" ht="15.75">
      <c r="C8" s="28"/>
    </row>
    <row r="9" spans="1:3" ht="15.75" customHeight="1">
      <c r="A9" s="42" t="s">
        <v>261</v>
      </c>
      <c r="B9" s="42"/>
      <c r="C9" s="42"/>
    </row>
    <row r="10" spans="1:3" ht="15.75" customHeight="1">
      <c r="A10" s="9"/>
      <c r="B10" s="9"/>
      <c r="C10" s="9"/>
    </row>
    <row r="11" spans="1:3" ht="16.5" customHeight="1" thickBot="1">
      <c r="A11" s="9"/>
      <c r="B11" s="9"/>
      <c r="C11" s="32" t="s">
        <v>264</v>
      </c>
    </row>
    <row r="12" ht="16.5" customHeight="1" hidden="1" thickBot="1">
      <c r="B12" s="9"/>
    </row>
    <row r="13" spans="1:3" ht="15.75" customHeight="1">
      <c r="A13" s="47" t="s">
        <v>122</v>
      </c>
      <c r="B13" s="50" t="s">
        <v>223</v>
      </c>
      <c r="C13" s="43" t="s">
        <v>220</v>
      </c>
    </row>
    <row r="14" spans="1:3" ht="15.75" customHeight="1">
      <c r="A14" s="48"/>
      <c r="B14" s="51"/>
      <c r="C14" s="44"/>
    </row>
    <row r="15" spans="1:3" ht="15.75" customHeight="1">
      <c r="A15" s="48"/>
      <c r="B15" s="52"/>
      <c r="C15" s="45" t="s">
        <v>219</v>
      </c>
    </row>
    <row r="16" spans="1:3" ht="16.5" thickBot="1">
      <c r="A16" s="49"/>
      <c r="B16" s="53"/>
      <c r="C16" s="46"/>
    </row>
    <row r="17" spans="1:3" s="6" customFormat="1" ht="15.75">
      <c r="A17" s="12" t="s">
        <v>20</v>
      </c>
      <c r="B17" s="31" t="s">
        <v>221</v>
      </c>
      <c r="C17" s="29">
        <f>C18+C28+C31+C44+C52+C68+C71+C80+C81+C70</f>
        <v>16093387.531999998</v>
      </c>
    </row>
    <row r="18" spans="1:3" ht="15.75">
      <c r="A18" s="13" t="s">
        <v>70</v>
      </c>
      <c r="B18" s="1" t="s">
        <v>71</v>
      </c>
      <c r="C18" s="30">
        <f>C19</f>
        <v>5868800.8319999995</v>
      </c>
    </row>
    <row r="19" spans="1:3" ht="18" customHeight="1">
      <c r="A19" s="13" t="s">
        <v>72</v>
      </c>
      <c r="B19" s="1" t="s">
        <v>123</v>
      </c>
      <c r="C19" s="30">
        <f>5771930.8+83127.6+13744.5-2.068</f>
        <v>5868800.8319999995</v>
      </c>
    </row>
    <row r="20" spans="1:3" ht="47.25" customHeight="1" hidden="1">
      <c r="A20" s="13" t="s">
        <v>124</v>
      </c>
      <c r="B20" s="1" t="s">
        <v>142</v>
      </c>
      <c r="C20" s="30">
        <v>311298.7</v>
      </c>
    </row>
    <row r="21" spans="1:3" ht="63" customHeight="1" hidden="1">
      <c r="A21" s="13" t="s">
        <v>194</v>
      </c>
      <c r="B21" s="1" t="s">
        <v>195</v>
      </c>
      <c r="C21" s="30">
        <v>738.6</v>
      </c>
    </row>
    <row r="22" spans="1:3" ht="32.25" customHeight="1" hidden="1">
      <c r="A22" s="13" t="s">
        <v>125</v>
      </c>
      <c r="B22" s="1" t="s">
        <v>126</v>
      </c>
      <c r="C22" s="30">
        <f>C23+C24</f>
        <v>10827601.9</v>
      </c>
    </row>
    <row r="23" spans="1:3" ht="94.5" customHeight="1" hidden="1">
      <c r="A23" s="13" t="s">
        <v>127</v>
      </c>
      <c r="B23" s="1" t="s">
        <v>139</v>
      </c>
      <c r="C23" s="30">
        <v>10547283.6</v>
      </c>
    </row>
    <row r="24" spans="1:3" ht="78.75" customHeight="1" hidden="1">
      <c r="A24" s="13" t="s">
        <v>128</v>
      </c>
      <c r="B24" s="1" t="s">
        <v>138</v>
      </c>
      <c r="C24" s="30">
        <v>280318.3</v>
      </c>
    </row>
    <row r="25" spans="1:3" ht="47.25" customHeight="1" hidden="1">
      <c r="A25" s="13" t="s">
        <v>129</v>
      </c>
      <c r="B25" s="1" t="s">
        <v>130</v>
      </c>
      <c r="C25" s="30">
        <v>15562.5</v>
      </c>
    </row>
    <row r="26" spans="1:3" ht="78.75" customHeight="1" hidden="1">
      <c r="A26" s="13" t="s">
        <v>131</v>
      </c>
      <c r="B26" s="1" t="s">
        <v>234</v>
      </c>
      <c r="C26" s="30">
        <v>39368.4</v>
      </c>
    </row>
    <row r="27" spans="1:3" ht="94.5" customHeight="1" hidden="1">
      <c r="A27" s="13" t="s">
        <v>202</v>
      </c>
      <c r="B27" s="1" t="s">
        <v>203</v>
      </c>
      <c r="C27" s="30"/>
    </row>
    <row r="28" spans="1:3" ht="15.75">
      <c r="A28" s="13" t="s">
        <v>73</v>
      </c>
      <c r="B28" s="1" t="s">
        <v>74</v>
      </c>
      <c r="C28" s="30">
        <f>C29+C30</f>
        <v>432517.6</v>
      </c>
    </row>
    <row r="29" spans="1:3" ht="15.75">
      <c r="A29" s="13" t="s">
        <v>75</v>
      </c>
      <c r="B29" s="19" t="s">
        <v>76</v>
      </c>
      <c r="C29" s="23">
        <v>432143.8</v>
      </c>
    </row>
    <row r="30" spans="1:3" ht="15.75">
      <c r="A30" s="13" t="s">
        <v>77</v>
      </c>
      <c r="B30" s="19" t="s">
        <v>78</v>
      </c>
      <c r="C30" s="30">
        <v>373.8</v>
      </c>
    </row>
    <row r="31" spans="1:3" ht="15.75">
      <c r="A31" s="13" t="s">
        <v>79</v>
      </c>
      <c r="B31" s="1" t="s">
        <v>80</v>
      </c>
      <c r="C31" s="30">
        <f>C32+C34+C36+C39</f>
        <v>6861898.4</v>
      </c>
    </row>
    <row r="32" spans="1:3" ht="15.75">
      <c r="A32" s="13" t="s">
        <v>21</v>
      </c>
      <c r="B32" s="19" t="s">
        <v>22</v>
      </c>
      <c r="C32" s="30">
        <v>231414</v>
      </c>
    </row>
    <row r="33" spans="1:3" ht="47.25" customHeight="1" hidden="1">
      <c r="A33" s="13" t="s">
        <v>81</v>
      </c>
      <c r="B33" s="1" t="s">
        <v>132</v>
      </c>
      <c r="C33" s="30">
        <v>150464</v>
      </c>
    </row>
    <row r="34" spans="1:3" ht="15.75">
      <c r="A34" s="13" t="s">
        <v>147</v>
      </c>
      <c r="B34" s="1" t="s">
        <v>191</v>
      </c>
      <c r="C34" s="30">
        <f>2577354.9+90623.7</f>
        <v>2667978.6</v>
      </c>
    </row>
    <row r="35" spans="1:3" ht="31.5" customHeight="1" hidden="1">
      <c r="A35" s="13" t="s">
        <v>148</v>
      </c>
      <c r="B35" s="1" t="s">
        <v>192</v>
      </c>
      <c r="C35" s="30">
        <f>2515094.9-742000</f>
        <v>1773094.9</v>
      </c>
    </row>
    <row r="36" spans="1:3" ht="15.75">
      <c r="A36" s="13" t="s">
        <v>149</v>
      </c>
      <c r="B36" s="1" t="s">
        <v>152</v>
      </c>
      <c r="C36" s="30">
        <f>621577.7+45029.9</f>
        <v>666607.6</v>
      </c>
    </row>
    <row r="37" spans="1:3" ht="15.75" customHeight="1" hidden="1">
      <c r="A37" s="13" t="s">
        <v>151</v>
      </c>
      <c r="B37" s="1" t="s">
        <v>153</v>
      </c>
      <c r="C37" s="30">
        <v>170298.6</v>
      </c>
    </row>
    <row r="38" spans="1:3" ht="15.75" customHeight="1" hidden="1">
      <c r="A38" s="13" t="s">
        <v>150</v>
      </c>
      <c r="B38" s="1" t="s">
        <v>154</v>
      </c>
      <c r="C38" s="30">
        <v>305515.2</v>
      </c>
    </row>
    <row r="39" spans="1:3" ht="15.75">
      <c r="A39" s="13" t="s">
        <v>82</v>
      </c>
      <c r="B39" s="1" t="s">
        <v>83</v>
      </c>
      <c r="C39" s="30">
        <v>3295898.2</v>
      </c>
    </row>
    <row r="40" spans="1:3" ht="47.25" customHeight="1" hidden="1">
      <c r="A40" s="13" t="s">
        <v>49</v>
      </c>
      <c r="B40" s="1" t="s">
        <v>51</v>
      </c>
      <c r="C40" s="30">
        <f>SUM(C41)</f>
        <v>136241.6</v>
      </c>
    </row>
    <row r="41" spans="1:3" ht="63" customHeight="1" hidden="1">
      <c r="A41" s="13" t="s">
        <v>133</v>
      </c>
      <c r="B41" s="1" t="s">
        <v>50</v>
      </c>
      <c r="C41" s="30">
        <v>136241.6</v>
      </c>
    </row>
    <row r="42" spans="1:3" ht="47.25" customHeight="1" hidden="1">
      <c r="A42" s="13" t="s">
        <v>52</v>
      </c>
      <c r="B42" s="1" t="s">
        <v>54</v>
      </c>
      <c r="C42" s="30">
        <f>SUM(C43)</f>
        <v>2674117.4</v>
      </c>
    </row>
    <row r="43" spans="1:3" ht="63" customHeight="1" hidden="1">
      <c r="A43" s="13" t="s">
        <v>134</v>
      </c>
      <c r="B43" s="1" t="s">
        <v>53</v>
      </c>
      <c r="C43" s="30">
        <v>2674117.4</v>
      </c>
    </row>
    <row r="44" spans="1:3" ht="15.75">
      <c r="A44" s="13" t="s">
        <v>84</v>
      </c>
      <c r="B44" s="1" t="s">
        <v>55</v>
      </c>
      <c r="C44" s="30">
        <f>159513.8+178137.5</f>
        <v>337651.3</v>
      </c>
    </row>
    <row r="45" spans="1:3" ht="31.5" customHeight="1" hidden="1">
      <c r="A45" s="13" t="s">
        <v>23</v>
      </c>
      <c r="B45" s="1" t="s">
        <v>24</v>
      </c>
      <c r="C45" s="30">
        <f>C46</f>
        <v>54188.4</v>
      </c>
    </row>
    <row r="46" spans="1:3" ht="63" customHeight="1" hidden="1">
      <c r="A46" s="13" t="s">
        <v>85</v>
      </c>
      <c r="B46" s="1" t="s">
        <v>86</v>
      </c>
      <c r="C46" s="30">
        <v>54188.4</v>
      </c>
    </row>
    <row r="47" spans="1:3" ht="31.5" customHeight="1" hidden="1">
      <c r="A47" s="13" t="s">
        <v>25</v>
      </c>
      <c r="B47" s="1" t="s">
        <v>26</v>
      </c>
      <c r="C47" s="30">
        <f>C50+C51+C48+C49</f>
        <v>122795.2</v>
      </c>
    </row>
    <row r="48" spans="1:3" ht="63" customHeight="1" hidden="1">
      <c r="A48" s="13" t="s">
        <v>87</v>
      </c>
      <c r="B48" s="1" t="s">
        <v>88</v>
      </c>
      <c r="C48" s="30">
        <v>353</v>
      </c>
    </row>
    <row r="49" spans="1:3" ht="78.75" customHeight="1" hidden="1">
      <c r="A49" s="13" t="s">
        <v>197</v>
      </c>
      <c r="B49" s="1" t="s">
        <v>198</v>
      </c>
      <c r="C49" s="30">
        <v>140</v>
      </c>
    </row>
    <row r="50" spans="1:3" ht="78.75" customHeight="1" hidden="1">
      <c r="A50" s="13" t="s">
        <v>89</v>
      </c>
      <c r="B50" s="1" t="s">
        <v>0</v>
      </c>
      <c r="C50" s="30">
        <v>119951.7</v>
      </c>
    </row>
    <row r="51" spans="1:3" ht="31.5" customHeight="1" hidden="1">
      <c r="A51" s="13" t="s">
        <v>90</v>
      </c>
      <c r="B51" s="1" t="s">
        <v>1</v>
      </c>
      <c r="C51" s="30">
        <v>2350.5</v>
      </c>
    </row>
    <row r="52" spans="1:3" ht="31.5">
      <c r="A52" s="13" t="s">
        <v>91</v>
      </c>
      <c r="B52" s="1" t="s">
        <v>92</v>
      </c>
      <c r="C52" s="30">
        <f>C53+C60+C63</f>
        <v>1119958.1</v>
      </c>
    </row>
    <row r="53" spans="1:3" ht="78.75">
      <c r="A53" s="13" t="s">
        <v>27</v>
      </c>
      <c r="B53" s="1" t="s">
        <v>140</v>
      </c>
      <c r="C53" s="30">
        <v>998555.2</v>
      </c>
    </row>
    <row r="54" spans="1:3" ht="47.25" customHeight="1" hidden="1">
      <c r="A54" s="13" t="s">
        <v>28</v>
      </c>
      <c r="B54" s="2" t="s">
        <v>29</v>
      </c>
      <c r="C54" s="30">
        <f>C55</f>
        <v>1729369.2</v>
      </c>
    </row>
    <row r="55" spans="1:3" ht="63" customHeight="1" hidden="1">
      <c r="A55" s="13" t="s">
        <v>30</v>
      </c>
      <c r="B55" s="2" t="s">
        <v>141</v>
      </c>
      <c r="C55" s="30">
        <v>1729369.2</v>
      </c>
    </row>
    <row r="56" spans="1:3" ht="63" customHeight="1" hidden="1">
      <c r="A56" s="13" t="s">
        <v>31</v>
      </c>
      <c r="B56" s="1" t="s">
        <v>200</v>
      </c>
      <c r="C56" s="30">
        <f>C57</f>
        <v>13976</v>
      </c>
    </row>
    <row r="57" spans="1:3" ht="63" customHeight="1" hidden="1">
      <c r="A57" s="13" t="s">
        <v>93</v>
      </c>
      <c r="B57" s="1" t="s">
        <v>199</v>
      </c>
      <c r="C57" s="30">
        <v>13976</v>
      </c>
    </row>
    <row r="58" spans="1:3" ht="63" customHeight="1" hidden="1">
      <c r="A58" s="13" t="s">
        <v>32</v>
      </c>
      <c r="B58" s="1" t="s">
        <v>33</v>
      </c>
      <c r="C58" s="30">
        <f>C59</f>
        <v>893453.1</v>
      </c>
    </row>
    <row r="59" spans="1:3" ht="63" customHeight="1" hidden="1">
      <c r="A59" s="13" t="s">
        <v>94</v>
      </c>
      <c r="B59" s="1" t="s">
        <v>95</v>
      </c>
      <c r="C59" s="30">
        <v>893453.1</v>
      </c>
    </row>
    <row r="60" spans="1:3" ht="15.75">
      <c r="A60" s="13" t="s">
        <v>34</v>
      </c>
      <c r="B60" s="1" t="s">
        <v>35</v>
      </c>
      <c r="C60" s="30">
        <v>3225.3</v>
      </c>
    </row>
    <row r="61" spans="1:3" ht="47.25" customHeight="1" hidden="1">
      <c r="A61" s="13" t="s">
        <v>96</v>
      </c>
      <c r="B61" s="1" t="s">
        <v>97</v>
      </c>
      <c r="C61" s="30">
        <f>C62</f>
        <v>6300.6</v>
      </c>
    </row>
    <row r="62" spans="1:3" ht="47.25" customHeight="1" hidden="1">
      <c r="A62" s="13" t="s">
        <v>11</v>
      </c>
      <c r="B62" s="1" t="s">
        <v>12</v>
      </c>
      <c r="C62" s="30">
        <v>6300.6</v>
      </c>
    </row>
    <row r="63" spans="1:3" ht="63">
      <c r="A63" s="13" t="s">
        <v>98</v>
      </c>
      <c r="B63" s="1" t="s">
        <v>36</v>
      </c>
      <c r="C63" s="30">
        <v>118177.6</v>
      </c>
    </row>
    <row r="64" spans="1:3" ht="63" customHeight="1" hidden="1">
      <c r="A64" s="13" t="s">
        <v>10</v>
      </c>
      <c r="B64" s="1" t="s">
        <v>37</v>
      </c>
      <c r="C64" s="30">
        <f>C65</f>
        <v>137409.3</v>
      </c>
    </row>
    <row r="65" spans="1:3" ht="48.75" customHeight="1" hidden="1">
      <c r="A65" s="13" t="s">
        <v>9</v>
      </c>
      <c r="B65" s="1" t="s">
        <v>56</v>
      </c>
      <c r="C65" s="30">
        <f>SUM(C66:C67)</f>
        <v>137409.3</v>
      </c>
    </row>
    <row r="66" spans="1:3" ht="15.75" customHeight="1" hidden="1">
      <c r="A66" s="13"/>
      <c r="B66" s="26" t="s">
        <v>38</v>
      </c>
      <c r="C66" s="30">
        <v>88025.1</v>
      </c>
    </row>
    <row r="67" spans="1:3" ht="15.75" customHeight="1" hidden="1">
      <c r="A67" s="13"/>
      <c r="B67" s="3" t="s">
        <v>263</v>
      </c>
      <c r="C67" s="30">
        <v>49384.2</v>
      </c>
    </row>
    <row r="68" spans="1:3" ht="15.75">
      <c r="A68" s="13" t="s">
        <v>99</v>
      </c>
      <c r="B68" s="1" t="s">
        <v>100</v>
      </c>
      <c r="C68" s="30">
        <v>13174.1</v>
      </c>
    </row>
    <row r="69" spans="1:3" ht="15.75" hidden="1">
      <c r="A69" s="13" t="s">
        <v>14</v>
      </c>
      <c r="B69" s="1" t="s">
        <v>15</v>
      </c>
      <c r="C69" s="30">
        <v>25484.6</v>
      </c>
    </row>
    <row r="70" spans="1:3" ht="31.5">
      <c r="A70" s="36" t="s">
        <v>259</v>
      </c>
      <c r="B70" s="1" t="s">
        <v>260</v>
      </c>
      <c r="C70" s="30">
        <f>180+1800</f>
        <v>1980</v>
      </c>
    </row>
    <row r="71" spans="1:3" ht="31.5">
      <c r="A71" s="13" t="s">
        <v>102</v>
      </c>
      <c r="B71" s="1" t="s">
        <v>103</v>
      </c>
      <c r="C71" s="30">
        <f>C74+C72+C77</f>
        <v>1041982.7000000001</v>
      </c>
    </row>
    <row r="72" spans="1:3" ht="15.75">
      <c r="A72" s="13" t="s">
        <v>13</v>
      </c>
      <c r="B72" s="1" t="s">
        <v>104</v>
      </c>
      <c r="C72" s="30">
        <v>389.3</v>
      </c>
    </row>
    <row r="73" spans="1:3" ht="31.5" customHeight="1" hidden="1">
      <c r="A73" s="13" t="s">
        <v>39</v>
      </c>
      <c r="B73" s="1" t="s">
        <v>40</v>
      </c>
      <c r="C73" s="30">
        <v>1397.4</v>
      </c>
    </row>
    <row r="74" spans="1:3" ht="63">
      <c r="A74" s="13" t="s">
        <v>41</v>
      </c>
      <c r="B74" s="1" t="s">
        <v>57</v>
      </c>
      <c r="C74" s="30">
        <f>860562.8-7900</f>
        <v>852662.8</v>
      </c>
    </row>
    <row r="75" spans="1:3" ht="78.75" customHeight="1" hidden="1">
      <c r="A75" s="13" t="s">
        <v>42</v>
      </c>
      <c r="B75" s="1" t="s">
        <v>43</v>
      </c>
      <c r="C75" s="30">
        <f>C76</f>
        <v>357921</v>
      </c>
    </row>
    <row r="76" spans="1:3" ht="63.75" customHeight="1" hidden="1">
      <c r="A76" s="13" t="s">
        <v>105</v>
      </c>
      <c r="B76" s="1" t="s">
        <v>44</v>
      </c>
      <c r="C76" s="23">
        <v>357921</v>
      </c>
    </row>
    <row r="77" spans="1:3" ht="47.25">
      <c r="A77" s="13" t="s">
        <v>145</v>
      </c>
      <c r="B77" s="1" t="s">
        <v>222</v>
      </c>
      <c r="C77" s="30">
        <v>188930.6</v>
      </c>
    </row>
    <row r="78" spans="1:3" ht="31.5" customHeight="1" hidden="1">
      <c r="A78" s="13" t="s">
        <v>146</v>
      </c>
      <c r="B78" s="1" t="s">
        <v>47</v>
      </c>
      <c r="C78" s="30">
        <f>C79</f>
        <v>56467.2</v>
      </c>
    </row>
    <row r="79" spans="1:3" ht="36" customHeight="1" hidden="1">
      <c r="A79" s="13" t="s">
        <v>144</v>
      </c>
      <c r="B79" s="1" t="s">
        <v>106</v>
      </c>
      <c r="C79" s="30">
        <v>56467.2</v>
      </c>
    </row>
    <row r="80" spans="1:3" ht="15.75">
      <c r="A80" s="13" t="s">
        <v>16</v>
      </c>
      <c r="B80" s="1" t="s">
        <v>101</v>
      </c>
      <c r="C80" s="30">
        <f>147708.2-2050.9-1800</f>
        <v>143857.30000000002</v>
      </c>
    </row>
    <row r="81" spans="1:3" ht="15.75">
      <c r="A81" s="15" t="s">
        <v>215</v>
      </c>
      <c r="B81" s="1" t="s">
        <v>217</v>
      </c>
      <c r="C81" s="23">
        <v>271567.2</v>
      </c>
    </row>
    <row r="82" spans="1:3" ht="15.75" customHeight="1" hidden="1">
      <c r="A82" s="24" t="s">
        <v>218</v>
      </c>
      <c r="B82" s="25" t="s">
        <v>216</v>
      </c>
      <c r="C82" s="30">
        <v>6646.1</v>
      </c>
    </row>
    <row r="83" spans="1:3" s="6" customFormat="1" ht="15.75">
      <c r="A83" s="14" t="s">
        <v>17</v>
      </c>
      <c r="B83" s="5" t="s">
        <v>18</v>
      </c>
      <c r="C83" s="18">
        <f>C84</f>
        <v>3275802.2</v>
      </c>
    </row>
    <row r="84" spans="1:3" ht="31.5">
      <c r="A84" s="15" t="s">
        <v>45</v>
      </c>
      <c r="B84" s="1" t="s">
        <v>46</v>
      </c>
      <c r="C84" s="30">
        <f>C85+C92+C87+C124</f>
        <v>3275802.2</v>
      </c>
    </row>
    <row r="85" spans="1:3" ht="31.5" hidden="1">
      <c r="A85" s="15" t="s">
        <v>204</v>
      </c>
      <c r="B85" s="1" t="s">
        <v>205</v>
      </c>
      <c r="C85" s="30"/>
    </row>
    <row r="86" spans="1:3" ht="31.5" customHeight="1" hidden="1">
      <c r="A86" s="15" t="s">
        <v>206</v>
      </c>
      <c r="B86" s="1" t="s">
        <v>207</v>
      </c>
      <c r="C86" s="30">
        <v>115830.7</v>
      </c>
    </row>
    <row r="87" spans="1:3" ht="31.5">
      <c r="A87" s="15" t="s">
        <v>69</v>
      </c>
      <c r="B87" s="1" t="s">
        <v>60</v>
      </c>
      <c r="C87" s="30">
        <f>9365.9-1264.4+667219.44+361718.223-0.023-13744.44</f>
        <v>1023294.7</v>
      </c>
    </row>
    <row r="88" spans="1:3" ht="47.25" customHeight="1" hidden="1">
      <c r="A88" s="15" t="s">
        <v>208</v>
      </c>
      <c r="B88" s="20" t="s">
        <v>255</v>
      </c>
      <c r="C88" s="30"/>
    </row>
    <row r="89" spans="1:3" ht="47.25" customHeight="1" hidden="1">
      <c r="A89" s="15" t="s">
        <v>230</v>
      </c>
      <c r="B89" s="20" t="s">
        <v>231</v>
      </c>
      <c r="C89" s="30"/>
    </row>
    <row r="90" spans="1:3" ht="31.5" customHeight="1" hidden="1">
      <c r="A90" s="15" t="s">
        <v>228</v>
      </c>
      <c r="B90" s="20" t="s">
        <v>229</v>
      </c>
      <c r="C90" s="30"/>
    </row>
    <row r="91" spans="1:3" ht="15.75" customHeight="1" hidden="1">
      <c r="A91" s="15" t="s">
        <v>2</v>
      </c>
      <c r="B91" s="1" t="s">
        <v>3</v>
      </c>
      <c r="C91" s="23">
        <v>0</v>
      </c>
    </row>
    <row r="92" spans="1:3" s="4" customFormat="1" ht="31.5">
      <c r="A92" s="15" t="s">
        <v>58</v>
      </c>
      <c r="B92" s="1" t="s">
        <v>59</v>
      </c>
      <c r="C92" s="30">
        <f>1840841.2+202862.1</f>
        <v>2043703.3</v>
      </c>
    </row>
    <row r="93" spans="1:3" s="4" customFormat="1" ht="31.5" customHeight="1" hidden="1">
      <c r="A93" s="15" t="s">
        <v>137</v>
      </c>
      <c r="B93" s="1" t="s">
        <v>4</v>
      </c>
      <c r="C93" s="30">
        <v>24242.2</v>
      </c>
    </row>
    <row r="94" spans="1:3" s="4" customFormat="1" ht="47.25" customHeight="1" hidden="1">
      <c r="A94" s="15" t="s">
        <v>5</v>
      </c>
      <c r="B94" s="22" t="s">
        <v>6</v>
      </c>
      <c r="C94" s="30"/>
    </row>
    <row r="95" spans="1:3" s="4" customFormat="1" ht="35.25" customHeight="1" hidden="1">
      <c r="A95" s="15" t="s">
        <v>7</v>
      </c>
      <c r="B95" s="22" t="s">
        <v>8</v>
      </c>
      <c r="C95" s="30"/>
    </row>
    <row r="96" spans="1:3" s="4" customFormat="1" ht="31.5" customHeight="1" hidden="1">
      <c r="A96" s="15" t="s">
        <v>135</v>
      </c>
      <c r="B96" s="22" t="s">
        <v>136</v>
      </c>
      <c r="C96" s="30">
        <v>63515</v>
      </c>
    </row>
    <row r="97" spans="1:3" s="4" customFormat="1" ht="33" customHeight="1" hidden="1">
      <c r="A97" s="15" t="s">
        <v>61</v>
      </c>
      <c r="B97" s="1" t="s">
        <v>66</v>
      </c>
      <c r="C97" s="30">
        <f>SUM(C98:C113)</f>
        <v>2113255.8</v>
      </c>
    </row>
    <row r="98" spans="1:3" s="4" customFormat="1" ht="63" customHeight="1" hidden="1">
      <c r="A98" s="33" t="s">
        <v>155</v>
      </c>
      <c r="B98" s="34" t="s">
        <v>156</v>
      </c>
      <c r="C98" s="30">
        <v>1625412</v>
      </c>
    </row>
    <row r="99" spans="1:3" s="4" customFormat="1" ht="114.75" customHeight="1" hidden="1">
      <c r="A99" s="33" t="s">
        <v>157</v>
      </c>
      <c r="B99" s="34" t="s">
        <v>196</v>
      </c>
      <c r="C99" s="30">
        <v>262182</v>
      </c>
    </row>
    <row r="100" spans="1:3" s="4" customFormat="1" ht="31.5" customHeight="1" hidden="1">
      <c r="A100" s="33" t="s">
        <v>158</v>
      </c>
      <c r="B100" s="34" t="s">
        <v>159</v>
      </c>
      <c r="C100" s="30">
        <v>8739</v>
      </c>
    </row>
    <row r="101" spans="1:3" s="4" customFormat="1" ht="31.5" customHeight="1" hidden="1">
      <c r="A101" s="33" t="s">
        <v>160</v>
      </c>
      <c r="B101" s="34" t="s">
        <v>161</v>
      </c>
      <c r="C101" s="30">
        <v>153504</v>
      </c>
    </row>
    <row r="102" spans="1:3" s="4" customFormat="1" ht="63" customHeight="1" hidden="1">
      <c r="A102" s="33" t="s">
        <v>162</v>
      </c>
      <c r="B102" s="34" t="s">
        <v>163</v>
      </c>
      <c r="C102" s="30">
        <v>3876</v>
      </c>
    </row>
    <row r="103" spans="1:3" s="4" customFormat="1" ht="31.5" customHeight="1" hidden="1">
      <c r="A103" s="33" t="s">
        <v>164</v>
      </c>
      <c r="B103" s="34" t="s">
        <v>165</v>
      </c>
      <c r="C103" s="30">
        <v>27214</v>
      </c>
    </row>
    <row r="104" spans="1:3" s="4" customFormat="1" ht="31.5" customHeight="1" hidden="1">
      <c r="A104" s="33" t="s">
        <v>166</v>
      </c>
      <c r="B104" s="34" t="s">
        <v>167</v>
      </c>
      <c r="C104" s="30">
        <v>8426</v>
      </c>
    </row>
    <row r="105" spans="1:3" s="4" customFormat="1" ht="15.75" customHeight="1" hidden="1">
      <c r="A105" s="33" t="s">
        <v>168</v>
      </c>
      <c r="B105" s="34" t="s">
        <v>169</v>
      </c>
      <c r="C105" s="30">
        <v>1983</v>
      </c>
    </row>
    <row r="106" spans="1:3" s="4" customFormat="1" ht="31.5" customHeight="1" hidden="1">
      <c r="A106" s="33" t="s">
        <v>170</v>
      </c>
      <c r="B106" s="34" t="s">
        <v>171</v>
      </c>
      <c r="C106" s="30"/>
    </row>
    <row r="107" spans="1:3" s="4" customFormat="1" ht="31.5" customHeight="1" hidden="1">
      <c r="A107" s="33" t="s">
        <v>172</v>
      </c>
      <c r="B107" s="34" t="s">
        <v>173</v>
      </c>
      <c r="C107" s="30">
        <v>18089.8</v>
      </c>
    </row>
    <row r="108" spans="1:3" s="4" customFormat="1" ht="31.5" customHeight="1" hidden="1">
      <c r="A108" s="33" t="s">
        <v>174</v>
      </c>
      <c r="B108" s="34" t="s">
        <v>175</v>
      </c>
      <c r="C108" s="30">
        <v>189.5</v>
      </c>
    </row>
    <row r="109" spans="1:3" s="4" customFormat="1" ht="78.75" customHeight="1" hidden="1">
      <c r="A109" s="33" t="s">
        <v>176</v>
      </c>
      <c r="B109" s="34" t="s">
        <v>177</v>
      </c>
      <c r="C109" s="30">
        <v>23.8</v>
      </c>
    </row>
    <row r="110" spans="1:3" s="4" customFormat="1" ht="47.25" customHeight="1" hidden="1">
      <c r="A110" s="33" t="s">
        <v>178</v>
      </c>
      <c r="B110" s="34" t="s">
        <v>179</v>
      </c>
      <c r="C110" s="30"/>
    </row>
    <row r="111" spans="1:3" s="4" customFormat="1" ht="63" customHeight="1" hidden="1">
      <c r="A111" s="33" t="s">
        <v>180</v>
      </c>
      <c r="B111" s="34" t="s">
        <v>181</v>
      </c>
      <c r="C111" s="30">
        <v>2730</v>
      </c>
    </row>
    <row r="112" spans="1:3" s="4" customFormat="1" ht="47.25" customHeight="1" hidden="1">
      <c r="A112" s="33" t="s">
        <v>182</v>
      </c>
      <c r="B112" s="1" t="s">
        <v>193</v>
      </c>
      <c r="C112" s="30">
        <v>14.1</v>
      </c>
    </row>
    <row r="113" spans="1:3" s="4" customFormat="1" ht="63" customHeight="1" hidden="1">
      <c r="A113" s="35" t="s">
        <v>227</v>
      </c>
      <c r="B113" s="1" t="s">
        <v>183</v>
      </c>
      <c r="C113" s="30">
        <v>872.6</v>
      </c>
    </row>
    <row r="114" spans="1:3" s="4" customFormat="1" ht="63" customHeight="1" hidden="1">
      <c r="A114" s="15" t="s">
        <v>62</v>
      </c>
      <c r="B114" s="1" t="s">
        <v>63</v>
      </c>
      <c r="C114" s="30"/>
    </row>
    <row r="115" spans="1:3" s="4" customFormat="1" ht="141.75" customHeight="1" hidden="1">
      <c r="A115" s="15" t="s">
        <v>209</v>
      </c>
      <c r="B115" s="1" t="s">
        <v>210</v>
      </c>
      <c r="C115" s="30">
        <v>69436.4</v>
      </c>
    </row>
    <row r="116" spans="1:3" s="4" customFormat="1" ht="78.75" customHeight="1" hidden="1">
      <c r="A116" s="15" t="s">
        <v>211</v>
      </c>
      <c r="B116" s="21" t="s">
        <v>212</v>
      </c>
      <c r="C116" s="30">
        <v>4543.1</v>
      </c>
    </row>
    <row r="117" spans="1:3" s="4" customFormat="1" ht="47.25" customHeight="1" hidden="1">
      <c r="A117" s="15" t="s">
        <v>225</v>
      </c>
      <c r="B117" s="21" t="s">
        <v>224</v>
      </c>
      <c r="C117" s="30">
        <v>74720.7</v>
      </c>
    </row>
    <row r="118" spans="1:3" s="4" customFormat="1" ht="15.75" customHeight="1" hidden="1">
      <c r="A118" s="15" t="s">
        <v>67</v>
      </c>
      <c r="B118" s="1" t="s">
        <v>68</v>
      </c>
      <c r="C118" s="30">
        <f>SUM(C119:C123)</f>
        <v>344021.3</v>
      </c>
    </row>
    <row r="119" spans="1:3" s="4" customFormat="1" ht="63" customHeight="1" hidden="1">
      <c r="A119" s="15" t="s">
        <v>184</v>
      </c>
      <c r="B119" s="34" t="s">
        <v>185</v>
      </c>
      <c r="C119" s="30"/>
    </row>
    <row r="120" spans="1:3" s="4" customFormat="1" ht="31.5" customHeight="1" hidden="1">
      <c r="A120" s="15" t="s">
        <v>186</v>
      </c>
      <c r="B120" s="34" t="s">
        <v>187</v>
      </c>
      <c r="C120" s="30">
        <v>20787</v>
      </c>
    </row>
    <row r="121" spans="1:3" s="4" customFormat="1" ht="31.5" customHeight="1" hidden="1">
      <c r="A121" s="15" t="s">
        <v>188</v>
      </c>
      <c r="B121" s="34" t="s">
        <v>189</v>
      </c>
      <c r="C121" s="30">
        <v>12894</v>
      </c>
    </row>
    <row r="122" spans="1:3" s="4" customFormat="1" ht="31.5" customHeight="1" hidden="1">
      <c r="A122" s="15" t="s">
        <v>201</v>
      </c>
      <c r="B122" s="1" t="s">
        <v>190</v>
      </c>
      <c r="C122" s="30">
        <v>64475</v>
      </c>
    </row>
    <row r="123" spans="1:3" s="4" customFormat="1" ht="94.5" customHeight="1" hidden="1">
      <c r="A123" s="15" t="s">
        <v>235</v>
      </c>
      <c r="B123" s="1" t="s">
        <v>226</v>
      </c>
      <c r="C123" s="30">
        <v>245865.3</v>
      </c>
    </row>
    <row r="124" spans="1:3" s="4" customFormat="1" ht="16.5" thickBot="1">
      <c r="A124" s="15" t="s">
        <v>48</v>
      </c>
      <c r="B124" s="1" t="s">
        <v>64</v>
      </c>
      <c r="C124" s="30">
        <f>57806.5+149733.3+1264.4</f>
        <v>208804.19999999998</v>
      </c>
    </row>
    <row r="125" spans="1:3" s="4" customFormat="1" ht="78.75" customHeight="1" hidden="1">
      <c r="A125" s="15" t="s">
        <v>213</v>
      </c>
      <c r="B125" s="22" t="s">
        <v>214</v>
      </c>
      <c r="C125" s="30">
        <v>221994.8</v>
      </c>
    </row>
    <row r="126" spans="1:3" s="4" customFormat="1" ht="47.25" customHeight="1" hidden="1">
      <c r="A126" s="15" t="s">
        <v>65</v>
      </c>
      <c r="B126" s="1" t="s">
        <v>143</v>
      </c>
      <c r="C126" s="30">
        <v>50052.8</v>
      </c>
    </row>
    <row r="127" spans="1:3" s="4" customFormat="1" ht="31.5" customHeight="1" hidden="1">
      <c r="A127" s="15" t="s">
        <v>232</v>
      </c>
      <c r="B127" s="1" t="s">
        <v>233</v>
      </c>
      <c r="C127" s="30"/>
    </row>
    <row r="128" spans="1:3" s="6" customFormat="1" ht="32.25" hidden="1" thickBot="1">
      <c r="A128" s="14" t="s">
        <v>107</v>
      </c>
      <c r="B128" s="5" t="s">
        <v>108</v>
      </c>
      <c r="C128" s="18">
        <f>+C129+C135</f>
        <v>0</v>
      </c>
    </row>
    <row r="129" spans="1:3" ht="16.5" hidden="1" thickBot="1">
      <c r="A129" s="15" t="s">
        <v>109</v>
      </c>
      <c r="B129" s="1" t="s">
        <v>110</v>
      </c>
      <c r="C129" s="30">
        <f>C130+C132</f>
        <v>0</v>
      </c>
    </row>
    <row r="130" spans="1:3" ht="16.5" hidden="1" thickBot="1">
      <c r="A130" s="15" t="s">
        <v>111</v>
      </c>
      <c r="B130" s="1" t="s">
        <v>253</v>
      </c>
      <c r="C130" s="30"/>
    </row>
    <row r="131" spans="1:3" ht="31.5" customHeight="1" hidden="1">
      <c r="A131" s="15" t="s">
        <v>112</v>
      </c>
      <c r="B131" s="1" t="s">
        <v>237</v>
      </c>
      <c r="C131" s="30">
        <v>1159853.1</v>
      </c>
    </row>
    <row r="132" spans="1:3" ht="16.5" hidden="1" thickBot="1">
      <c r="A132" s="15" t="s">
        <v>113</v>
      </c>
      <c r="B132" s="1" t="s">
        <v>254</v>
      </c>
      <c r="C132" s="23"/>
    </row>
    <row r="133" spans="1:3" ht="47.25" customHeight="1" hidden="1">
      <c r="A133" s="15" t="s">
        <v>114</v>
      </c>
      <c r="B133" s="1" t="s">
        <v>115</v>
      </c>
      <c r="C133" s="30"/>
    </row>
    <row r="134" spans="1:3" ht="47.25" customHeight="1" hidden="1">
      <c r="A134" s="15" t="s">
        <v>239</v>
      </c>
      <c r="B134" s="1" t="s">
        <v>238</v>
      </c>
      <c r="C134" s="30">
        <v>8415.5</v>
      </c>
    </row>
    <row r="135" spans="1:3" ht="32.25" hidden="1" thickBot="1">
      <c r="A135" s="15" t="s">
        <v>116</v>
      </c>
      <c r="B135" s="1" t="s">
        <v>117</v>
      </c>
      <c r="C135" s="30">
        <f>C137+C139+C141+C143+C145+C136</f>
        <v>0</v>
      </c>
    </row>
    <row r="136" spans="1:3" ht="32.25" hidden="1" thickBot="1">
      <c r="A136" s="36" t="s">
        <v>257</v>
      </c>
      <c r="B136" s="1" t="s">
        <v>258</v>
      </c>
      <c r="C136" s="30"/>
    </row>
    <row r="137" spans="1:3" ht="16.5" customHeight="1" hidden="1">
      <c r="A137" s="15" t="s">
        <v>118</v>
      </c>
      <c r="B137" s="1" t="s">
        <v>119</v>
      </c>
      <c r="C137" s="30"/>
    </row>
    <row r="138" spans="1:3" ht="48" customHeight="1" hidden="1">
      <c r="A138" s="16" t="s">
        <v>120</v>
      </c>
      <c r="B138" s="1" t="s">
        <v>121</v>
      </c>
      <c r="C138" s="30"/>
    </row>
    <row r="139" spans="1:3" ht="16.5" hidden="1" thickBot="1">
      <c r="A139" s="15" t="s">
        <v>240</v>
      </c>
      <c r="B139" s="1" t="s">
        <v>241</v>
      </c>
      <c r="C139" s="23"/>
    </row>
    <row r="140" spans="1:3" ht="47.25" customHeight="1" hidden="1">
      <c r="A140" s="15" t="s">
        <v>242</v>
      </c>
      <c r="B140" s="1" t="s">
        <v>243</v>
      </c>
      <c r="C140" s="23">
        <v>189.7</v>
      </c>
    </row>
    <row r="141" spans="1:3" ht="34.5" customHeight="1" hidden="1">
      <c r="A141" s="15" t="s">
        <v>248</v>
      </c>
      <c r="B141" s="1" t="s">
        <v>256</v>
      </c>
      <c r="C141" s="23"/>
    </row>
    <row r="142" spans="1:3" ht="63" customHeight="1" hidden="1">
      <c r="A142" s="15" t="s">
        <v>249</v>
      </c>
      <c r="B142" s="1" t="s">
        <v>250</v>
      </c>
      <c r="C142" s="23">
        <v>14203.1</v>
      </c>
    </row>
    <row r="143" spans="1:3" ht="32.25" hidden="1" thickBot="1">
      <c r="A143" s="15" t="s">
        <v>244</v>
      </c>
      <c r="B143" s="1" t="s">
        <v>245</v>
      </c>
      <c r="C143" s="23"/>
    </row>
    <row r="144" spans="1:3" ht="67.5" customHeight="1" hidden="1">
      <c r="A144" s="15" t="s">
        <v>246</v>
      </c>
      <c r="B144" s="1" t="s">
        <v>247</v>
      </c>
      <c r="C144" s="23">
        <v>122109</v>
      </c>
    </row>
    <row r="145" spans="1:3" ht="16.5" hidden="1" thickBot="1">
      <c r="A145" s="15" t="s">
        <v>251</v>
      </c>
      <c r="B145" s="1" t="s">
        <v>119</v>
      </c>
      <c r="C145" s="23"/>
    </row>
    <row r="146" spans="1:3" ht="48" customHeight="1" hidden="1" thickBot="1">
      <c r="A146" s="16" t="s">
        <v>252</v>
      </c>
      <c r="B146" s="37" t="s">
        <v>121</v>
      </c>
      <c r="C146" s="38">
        <v>145387.6</v>
      </c>
    </row>
    <row r="147" spans="1:3" s="6" customFormat="1" ht="16.5" thickBot="1">
      <c r="A147" s="17"/>
      <c r="B147" s="10" t="s">
        <v>19</v>
      </c>
      <c r="C147" s="39">
        <f>C17+C83+C128</f>
        <v>19369189.731999997</v>
      </c>
    </row>
    <row r="149" ht="15.75">
      <c r="C149" s="28"/>
    </row>
    <row r="150" ht="15.75">
      <c r="C150" s="28"/>
    </row>
  </sheetData>
  <sheetProtection password="CF5C" sheet="1" objects="1" scenarios="1"/>
  <mergeCells count="6">
    <mergeCell ref="B3:C3"/>
    <mergeCell ref="A9:C9"/>
    <mergeCell ref="C13:C14"/>
    <mergeCell ref="C15:C16"/>
    <mergeCell ref="A13:A16"/>
    <mergeCell ref="B13:B16"/>
  </mergeCells>
  <printOptions/>
  <pageMargins left="0.76" right="0.28" top="0.61" bottom="0.45" header="0.5" footer="0.5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Чебыкина Н.В.</dc:creator>
  <cp:keywords/>
  <dc:description/>
  <cp:lastModifiedBy>EKolyshkina</cp:lastModifiedBy>
  <cp:lastPrinted>2010-04-06T10:57:14Z</cp:lastPrinted>
  <dcterms:created xsi:type="dcterms:W3CDTF">2007-09-08T12:32:10Z</dcterms:created>
  <dcterms:modified xsi:type="dcterms:W3CDTF">2010-04-29T10:14:33Z</dcterms:modified>
  <cp:category/>
  <cp:version/>
  <cp:contentType/>
  <cp:contentStatus/>
</cp:coreProperties>
</file>