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на 01.03.2023" sheetId="1" r:id="rId1"/>
  </sheets>
  <definedNames>
    <definedName name="_xlfn.IFERROR" hidden="1">#NAME?</definedName>
    <definedName name="_xlnm._FilterDatabase" localSheetId="0" hidden="1">'на 01.03.2023'!$A$4:$K$52</definedName>
    <definedName name="_xlnm.Print_Titles" localSheetId="0">'на 01.03.2023'!$4:$4</definedName>
    <definedName name="_xlnm.Print_Area" localSheetId="0">'на 01.03.2023'!$A$1:$K$52</definedName>
  </definedNames>
  <calcPr fullCalcOnLoad="1"/>
</workbook>
</file>

<file path=xl/sharedStrings.xml><?xml version="1.0" encoding="utf-8"?>
<sst xmlns="http://schemas.openxmlformats.org/spreadsheetml/2006/main" count="106" uniqueCount="106">
  <si>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</si>
  <si>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</si>
  <si>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</si>
  <si>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</si>
  <si>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</si>
  <si>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</si>
  <si>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</si>
  <si>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</si>
  <si>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</si>
  <si>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</si>
  <si>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</si>
  <si>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</si>
  <si>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</si>
  <si>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</si>
  <si>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</si>
  <si>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</si>
  <si>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</si>
  <si>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</si>
  <si>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</si>
  <si>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</si>
  <si>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</si>
  <si>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</si>
  <si>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</si>
  <si>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</si>
  <si>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</si>
  <si>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2 02 10000 00 0000 150</t>
  </si>
  <si>
    <t>Дотации бюджетам бюджетной системы Российской Федерации</t>
  </si>
  <si>
    <t>1 08 00000 00 0000 000</t>
  </si>
  <si>
    <t xml:space="preserve">Государственная пошлина </t>
  </si>
  <si>
    <t>2 02 30000 00 0000 150</t>
  </si>
  <si>
    <t>Субвенции бюджетам бюджетной системы Российской Федерации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</si>
  <si>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</si>
  <si>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</si>
  <si>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</si>
  <si>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</si>
  <si>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</si>
  <si>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</si>
  <si>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</si>
  <si>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</si>
  <si>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</si>
  <si>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</si>
  <si>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</si>
  <si>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</si>
  <si>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</si>
  <si>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</si>
  <si>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</si>
  <si>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</si>
  <si>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</si>
  <si>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</si>
  <si>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</si>
  <si>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</si>
  <si>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</si>
  <si>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</si>
  <si>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</si>
  <si>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</si>
  <si>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</si>
  <si>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</si>
  <si>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1 14 01040 04 0000 410</t>
  </si>
  <si>
    <t>Доходы от продажи квартир,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</si>
  <si>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</si>
  <si>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</si>
  <si>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</si>
  <si>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</si>
  <si>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</si>
  <si>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</si>
  <si>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</si>
  <si>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</si>
  <si>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</si>
  <si>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</si>
  <si>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</si>
  <si>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</si>
  <si>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</si>
  <si>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</si>
  <si>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</si>
  <si>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НАЛОГОВЫЕ ДОХОДЫ</t>
  </si>
  <si>
    <t xml:space="preserve">НЕНАЛОГОВЫЕ ДОХОДЫ </t>
  </si>
  <si>
    <t>2 00 00000 00 0000 000</t>
  </si>
  <si>
    <t>ВСЕГО ДОХОДОВ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</si>
  <si>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</si>
  <si>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</si>
  <si>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1 14 02042 04 0000 000</t>
  </si>
  <si>
    <t>1 17 15000 00 0000 150</t>
  </si>
  <si>
    <t>1 09 00000 00 0000 000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</si>
  <si>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</si>
  <si>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</si>
  <si>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</si>
  <si>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БЕЗВОЗМЕЗДНЫЕ ПОСТУПЛЕНИЯ</t>
  </si>
  <si>
    <t>Прочие безвозмездные поступления от государственных (муниципальных) организаций в бюджеты городских округов</t>
  </si>
  <si>
    <t>2 03 04099 00 0000 150</t>
  </si>
  <si>
    <t>Инициативные платежи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</si>
  <si>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</si>
  <si>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</si>
  <si>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2 08 04000 04 0000 150</t>
  </si>
  <si>
    <t>Прочие неналоговые доходы</t>
  </si>
  <si>
    <t xml:space="preserve">Уточненный годовой план 2023 года </t>
  </si>
  <si>
    <t>Откл. факта 2023 г.от факта 2022 г.</t>
  </si>
  <si>
    <t>Налог, взимаемый в связи с применением упрощенной системы налогообложения</t>
  </si>
  <si>
    <t>1 05 01 000 00 0000 110</t>
  </si>
  <si>
    <t>Исполн. плана 2023 года</t>
  </si>
  <si>
    <t>Факт 2023 г. к факту 2022 г.</t>
  </si>
  <si>
    <t xml:space="preserve">Факт на 01.03.2022 г. </t>
  </si>
  <si>
    <t xml:space="preserve">Факт на 01.03.2023 г. </t>
  </si>
  <si>
    <t>Откл. факта отчет.периода от плана января-февраля 2023 года</t>
  </si>
  <si>
    <t>Исполн. плана января-февраля 2023 года</t>
  </si>
  <si>
    <t xml:space="preserve">Оперативный анализ исполнения бюджета города Перми по доходам на 1 марта 2023 года </t>
  </si>
  <si>
    <t xml:space="preserve">План января-февраля 2023 года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</si>
</sst>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&quot;р.&quot;_-;\-* #,##0.00&quot;р.&quot;_-;_-* \-??&quot;р.&quot;_-;_-@_-"/>
    <numFmt numFmtId="166" formatCode="0.0%"/>
  </numFmts>
  <fonts count="51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5" fontId="0" fillId="0" borderId="0" applyBorder="0" applyProtection="0">
      <alignment/>
    </xf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66" fontId="0" fillId="0" borderId="10" xfId="61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4" fontId="9" fillId="0" borderId="0" xfId="0" applyNumberFormat="1" applyFont="1" applyFill="1" applyAlignment="1">
      <alignment horizontal="center" wrapText="1"/>
    </xf>
    <xf numFmtId="164" fontId="49" fillId="0" borderId="10" xfId="43" applyNumberFormat="1" applyFont="1" applyFill="1" applyBorder="1" applyAlignment="1" applyProtection="1">
      <alignment horizontal="right" wrapText="1"/>
      <protection/>
    </xf>
    <xf numFmtId="4" fontId="49" fillId="0" borderId="10" xfId="43" applyNumberFormat="1" applyFont="1" applyFill="1" applyBorder="1" applyAlignment="1" applyProtection="1">
      <alignment horizontal="right" wrapText="1"/>
      <protection/>
    </xf>
    <xf numFmtId="0" fontId="49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center" vertical="center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166" fontId="0" fillId="0" borderId="10" xfId="61" applyNumberFormat="1" applyFont="1" applyFill="1" applyBorder="1" applyAlignment="1" applyProtection="1">
      <alignment horizontal="right" wrapText="1"/>
      <protection/>
    </xf>
    <xf numFmtId="166" fontId="49" fillId="0" borderId="10" xfId="61" applyNumberFormat="1" applyFont="1" applyFill="1" applyBorder="1" applyAlignment="1" applyProtection="1">
      <alignment horizontal="right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justify" vertical="center" wrapText="1"/>
    </xf>
    <xf numFmtId="164" fontId="6" fillId="0" borderId="10" xfId="43" applyNumberFormat="1" applyFont="1" applyFill="1" applyBorder="1" applyAlignment="1" applyProtection="1">
      <alignment horizontal="right" wrapText="1"/>
      <protection/>
    </xf>
    <xf numFmtId="166" fontId="6" fillId="0" borderId="10" xfId="61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horizontal="left" vertical="center" wrapText="1"/>
    </xf>
    <xf numFmtId="164" fontId="49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left" wrapText="1"/>
    </xf>
    <xf numFmtId="164" fontId="11" fillId="0" borderId="10" xfId="43" applyNumberFormat="1" applyFont="1" applyFill="1" applyBorder="1" applyAlignment="1" applyProtection="1">
      <alignment horizontal="right" wrapText="1"/>
      <protection/>
    </xf>
    <xf numFmtId="166" fontId="11" fillId="0" borderId="10" xfId="61" applyNumberFormat="1" applyFont="1" applyFill="1" applyBorder="1" applyAlignment="1" applyProtection="1">
      <alignment horizontal="right" wrapText="1"/>
      <protection/>
    </xf>
    <xf numFmtId="0" fontId="11" fillId="0" borderId="0" xfId="0" applyFont="1" applyFill="1" applyAlignment="1">
      <alignment/>
    </xf>
    <xf numFmtId="4" fontId="6" fillId="0" borderId="10" xfId="43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Финансовый 5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5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15.25390625" defaultRowHeight="15.75"/>
  <cols>
    <col min="1" max="1" width="18.625" style="10" hidden="1" customWidth="1"/>
    <col min="2" max="2" width="59.375" style="14" customWidth="1"/>
    <col min="3" max="3" width="12.00390625" style="21" customWidth="1"/>
    <col min="4" max="4" width="13.00390625" style="21" customWidth="1"/>
    <col min="5" max="5" width="12.125" style="21" customWidth="1"/>
    <col min="6" max="6" width="11.875" style="21" customWidth="1"/>
    <col min="7" max="7" width="13.75390625" style="20" customWidth="1"/>
    <col min="8" max="8" width="9.375" style="20" customWidth="1"/>
    <col min="9" max="9" width="8.50390625" style="3" customWidth="1"/>
    <col min="10" max="10" width="12.25390625" style="3" customWidth="1"/>
    <col min="11" max="11" width="10.375" style="3" customWidth="1"/>
    <col min="12" max="16384" width="15.25390625" style="1" customWidth="1"/>
  </cols>
  <sheetData>
    <row r="1" spans="1:11" ht="19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1" customHeight="1">
      <c r="A2" s="47" t="s">
        <v>104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8"/>
      <c r="B3" s="12"/>
      <c r="C3" s="22"/>
      <c r="D3" s="22"/>
      <c r="E3" s="22"/>
      <c r="F3" s="22"/>
      <c r="G3" s="18"/>
      <c r="H3" s="18"/>
      <c r="K3" s="4" t="s">
        <v>1</v>
      </c>
    </row>
    <row r="4" spans="1:11" s="45" customFormat="1" ht="110.25" customHeight="1">
      <c r="A4" s="15" t="s">
        <v>2</v>
      </c>
      <c r="B4" s="15" t="s">
        <v>3</v>
      </c>
      <c r="C4" s="42" t="s">
        <v>100</v>
      </c>
      <c r="D4" s="43" t="s">
        <v>94</v>
      </c>
      <c r="E4" s="43" t="s">
        <v>105</v>
      </c>
      <c r="F4" s="43" t="s">
        <v>101</v>
      </c>
      <c r="G4" s="44" t="s">
        <v>102</v>
      </c>
      <c r="H4" s="44" t="s">
        <v>103</v>
      </c>
      <c r="I4" s="44" t="s">
        <v>98</v>
      </c>
      <c r="J4" s="44" t="s">
        <v>95</v>
      </c>
      <c r="K4" s="44" t="s">
        <v>99</v>
      </c>
    </row>
    <row r="5" spans="1:12" s="5" customFormat="1" ht="21" customHeight="1">
      <c r="A5" s="30"/>
      <c r="B5" s="31" t="s">
        <v>74</v>
      </c>
      <c r="C5" s="32">
        <f>SUM(C6:C16)</f>
        <v>2411846.2</v>
      </c>
      <c r="D5" s="32">
        <f>SUM(D6:D16)</f>
        <v>19389290.4</v>
      </c>
      <c r="E5" s="32">
        <f>SUM(E6:E16)</f>
        <v>831917.3</v>
      </c>
      <c r="F5" s="32">
        <f>SUM(F6:F16)</f>
        <v>386554.89999999997</v>
      </c>
      <c r="G5" s="32">
        <f>F5-E5</f>
        <v>-445362.4000000001</v>
      </c>
      <c r="H5" s="33">
        <f>_xlfn.IFERROR(F5/E5,"")</f>
        <v>0.46465544111175466</v>
      </c>
      <c r="I5" s="33">
        <f>_xlfn.IFERROR(F5/D5,"")</f>
        <v>0.01993651608828346</v>
      </c>
      <c r="J5" s="32">
        <f>F5-C5</f>
        <v>-2025291.3000000003</v>
      </c>
      <c r="K5" s="33">
        <f>_xlfn.IFERROR(F5/C5,"")</f>
        <v>0.16027344529680207</v>
      </c>
      <c r="L5" s="34"/>
    </row>
    <row r="6" spans="1:11" ht="19.5" customHeight="1">
      <c r="A6" s="6" t="s">
        <v>49</v>
      </c>
      <c r="B6" s="35" t="s">
        <v>50</v>
      </c>
      <c r="C6" s="2">
        <v>1888576.5</v>
      </c>
      <c r="D6" s="2">
        <v>14235121.9</v>
      </c>
      <c r="E6" s="2">
        <v>741167.3</v>
      </c>
      <c r="F6" s="2">
        <v>387365.8</v>
      </c>
      <c r="G6" s="2">
        <f aca="true" t="shared" si="0" ref="G6:G51">F6-E6</f>
        <v>-353801.50000000006</v>
      </c>
      <c r="H6" s="16">
        <f aca="true" t="shared" si="1" ref="H6:H52">_xlfn.IFERROR(F6/E6,"")</f>
        <v>0.5226428634938427</v>
      </c>
      <c r="I6" s="16">
        <f aca="true" t="shared" si="2" ref="I6:I52">_xlfn.IFERROR(F6/D6,"")</f>
        <v>0.027211976316128348</v>
      </c>
      <c r="J6" s="2">
        <f aca="true" t="shared" si="3" ref="J6:J52">F6-C6</f>
        <v>-1501210.7</v>
      </c>
      <c r="K6" s="16">
        <f aca="true" t="shared" si="4" ref="K6:K52">_xlfn.IFERROR(F6/C6,"")</f>
        <v>0.20510993332809127</v>
      </c>
    </row>
    <row r="7" spans="1:11" ht="32.25" customHeight="1">
      <c r="A7" s="6" t="s">
        <v>43</v>
      </c>
      <c r="B7" s="35" t="s">
        <v>44</v>
      </c>
      <c r="C7" s="2">
        <v>6096.5</v>
      </c>
      <c r="D7" s="2">
        <v>80057.5</v>
      </c>
      <c r="E7" s="2">
        <v>6420</v>
      </c>
      <c r="F7" s="2">
        <v>8715.1</v>
      </c>
      <c r="G7" s="2">
        <f t="shared" si="0"/>
        <v>2295.1000000000004</v>
      </c>
      <c r="H7" s="16">
        <f t="shared" si="1"/>
        <v>1.3574922118380064</v>
      </c>
      <c r="I7" s="16">
        <f t="shared" si="2"/>
        <v>0.10886050651094527</v>
      </c>
      <c r="J7" s="2">
        <f t="shared" si="3"/>
        <v>2618.6000000000004</v>
      </c>
      <c r="K7" s="16">
        <f t="shared" si="4"/>
        <v>1.429525137373903</v>
      </c>
    </row>
    <row r="8" spans="1:11" ht="32.25" customHeight="1">
      <c r="A8" s="6" t="s">
        <v>97</v>
      </c>
      <c r="B8" s="35" t="s">
        <v>96</v>
      </c>
      <c r="C8" s="2">
        <v>0</v>
      </c>
      <c r="D8" s="2">
        <v>1204375.9</v>
      </c>
      <c r="E8" s="2">
        <v>0</v>
      </c>
      <c r="F8" s="2">
        <v>-3511.6</v>
      </c>
      <c r="G8" s="2">
        <f>F8-E8</f>
        <v>-3511.6</v>
      </c>
      <c r="H8" s="16">
        <f>_xlfn.IFERROR(F8/E8,"")</f>
      </c>
      <c r="I8" s="16">
        <f t="shared" si="2"/>
        <v>-0.0029157009867102125</v>
      </c>
      <c r="J8" s="2">
        <f>F8-C8</f>
        <v>-3511.6</v>
      </c>
      <c r="K8" s="16">
        <f>_xlfn.IFERROR(F8/C8,"")</f>
      </c>
    </row>
    <row r="9" spans="1:11" ht="32.25" customHeight="1">
      <c r="A9" s="6" t="s">
        <v>51</v>
      </c>
      <c r="B9" s="35" t="s">
        <v>52</v>
      </c>
      <c r="C9" s="2">
        <v>1153.2</v>
      </c>
      <c r="D9" s="2">
        <v>0</v>
      </c>
      <c r="E9" s="2">
        <v>0</v>
      </c>
      <c r="F9" s="2">
        <v>-3962.5</v>
      </c>
      <c r="G9" s="2">
        <f t="shared" si="0"/>
        <v>-3962.5</v>
      </c>
      <c r="H9" s="16">
        <f t="shared" si="1"/>
      </c>
      <c r="I9" s="16">
        <f t="shared" si="2"/>
      </c>
      <c r="J9" s="2">
        <f t="shared" si="3"/>
        <v>-5115.7</v>
      </c>
      <c r="K9" s="16">
        <f>_xlfn.IFERROR(F9/C9,"")</f>
        <v>-3.436090877558099</v>
      </c>
    </row>
    <row r="10" spans="1:11" ht="18.75" customHeight="1">
      <c r="A10" s="6" t="s">
        <v>53</v>
      </c>
      <c r="B10" s="35" t="s">
        <v>54</v>
      </c>
      <c r="C10" s="2">
        <v>134.3</v>
      </c>
      <c r="D10" s="2">
        <v>4690.3</v>
      </c>
      <c r="E10" s="2">
        <v>0</v>
      </c>
      <c r="F10" s="2">
        <v>16.1</v>
      </c>
      <c r="G10" s="2">
        <f t="shared" si="0"/>
        <v>16.1</v>
      </c>
      <c r="H10" s="16">
        <f t="shared" si="1"/>
      </c>
      <c r="I10" s="16">
        <f t="shared" si="2"/>
        <v>0.0034326162505596658</v>
      </c>
      <c r="J10" s="2">
        <f t="shared" si="3"/>
        <v>-118.20000000000002</v>
      </c>
      <c r="K10" s="16">
        <f t="shared" si="4"/>
        <v>0.11988086373790022</v>
      </c>
    </row>
    <row r="11" spans="1:11" ht="32.25" customHeight="1">
      <c r="A11" s="6" t="s">
        <v>55</v>
      </c>
      <c r="B11" s="35" t="s">
        <v>56</v>
      </c>
      <c r="C11" s="2">
        <v>26692.6</v>
      </c>
      <c r="D11" s="2">
        <v>314766.5</v>
      </c>
      <c r="E11" s="2">
        <v>1823</v>
      </c>
      <c r="F11" s="2">
        <v>-42114</v>
      </c>
      <c r="G11" s="2">
        <f t="shared" si="0"/>
        <v>-43937</v>
      </c>
      <c r="H11" s="16">
        <f t="shared" si="1"/>
        <v>-23.10148107515085</v>
      </c>
      <c r="I11" s="16">
        <f t="shared" si="2"/>
        <v>-0.13379441586064592</v>
      </c>
      <c r="J11" s="2">
        <f t="shared" si="3"/>
        <v>-68806.6</v>
      </c>
      <c r="K11" s="16">
        <f t="shared" si="4"/>
        <v>-1.5777406472205782</v>
      </c>
    </row>
    <row r="12" spans="1:11" ht="18.75" customHeight="1">
      <c r="A12" s="6" t="s">
        <v>69</v>
      </c>
      <c r="B12" s="35" t="s">
        <v>70</v>
      </c>
      <c r="C12" s="2">
        <v>33883.9</v>
      </c>
      <c r="D12" s="2">
        <v>1083466.2</v>
      </c>
      <c r="E12" s="2">
        <v>32800</v>
      </c>
      <c r="F12" s="2">
        <v>11687.6</v>
      </c>
      <c r="G12" s="2">
        <f t="shared" si="0"/>
        <v>-21112.4</v>
      </c>
      <c r="H12" s="16">
        <f t="shared" si="1"/>
        <v>0.3563292682926829</v>
      </c>
      <c r="I12" s="16">
        <f t="shared" si="2"/>
        <v>0.010787230833781433</v>
      </c>
      <c r="J12" s="2">
        <f t="shared" si="3"/>
        <v>-22196.300000000003</v>
      </c>
      <c r="K12" s="16">
        <f t="shared" si="4"/>
        <v>0.3449307783342531</v>
      </c>
    </row>
    <row r="13" spans="1:11" ht="18.75" customHeight="1">
      <c r="A13" s="6" t="s">
        <v>47</v>
      </c>
      <c r="B13" s="35" t="s">
        <v>48</v>
      </c>
      <c r="C13" s="2">
        <v>114414.6</v>
      </c>
      <c r="D13" s="2"/>
      <c r="E13" s="2">
        <v>0</v>
      </c>
      <c r="F13" s="2"/>
      <c r="G13" s="2">
        <f t="shared" si="0"/>
        <v>0</v>
      </c>
      <c r="H13" s="16">
        <f t="shared" si="1"/>
      </c>
      <c r="I13" s="16">
        <f t="shared" si="2"/>
      </c>
      <c r="J13" s="2">
        <f t="shared" si="3"/>
        <v>-114414.6</v>
      </c>
      <c r="K13" s="16">
        <f t="shared" si="4"/>
        <v>0</v>
      </c>
    </row>
    <row r="14" spans="1:11" ht="18.75" customHeight="1">
      <c r="A14" s="6" t="s">
        <v>71</v>
      </c>
      <c r="B14" s="35" t="s">
        <v>72</v>
      </c>
      <c r="C14" s="2">
        <v>311915.2</v>
      </c>
      <c r="D14" s="2">
        <v>2237196.9</v>
      </c>
      <c r="E14" s="2">
        <v>18300</v>
      </c>
      <c r="F14" s="2">
        <v>4302.5</v>
      </c>
      <c r="G14" s="2">
        <f t="shared" si="0"/>
        <v>-13997.5</v>
      </c>
      <c r="H14" s="16">
        <f t="shared" si="1"/>
        <v>0.23510928961748634</v>
      </c>
      <c r="I14" s="16">
        <f t="shared" si="2"/>
        <v>0.001923165547028963</v>
      </c>
      <c r="J14" s="2">
        <f t="shared" si="3"/>
        <v>-307612.7</v>
      </c>
      <c r="K14" s="16">
        <f t="shared" si="4"/>
        <v>0.013793813190251709</v>
      </c>
    </row>
    <row r="15" spans="1:11" ht="18.75" customHeight="1">
      <c r="A15" s="6" t="s">
        <v>27</v>
      </c>
      <c r="B15" s="35" t="s">
        <v>28</v>
      </c>
      <c r="C15" s="2">
        <v>28961.4</v>
      </c>
      <c r="D15" s="2">
        <v>229615.2</v>
      </c>
      <c r="E15" s="2">
        <v>31407</v>
      </c>
      <c r="F15" s="2">
        <v>24058.2</v>
      </c>
      <c r="G15" s="2">
        <f t="shared" si="0"/>
        <v>-7348.799999999999</v>
      </c>
      <c r="H15" s="16">
        <f t="shared" si="1"/>
        <v>0.7660139459356194</v>
      </c>
      <c r="I15" s="16">
        <f t="shared" si="2"/>
        <v>0.10477616464415247</v>
      </c>
      <c r="J15" s="2">
        <f t="shared" si="3"/>
        <v>-4903.200000000001</v>
      </c>
      <c r="K15" s="16">
        <f t="shared" si="4"/>
        <v>0.8306987921854606</v>
      </c>
    </row>
    <row r="16" spans="1:11" ht="33" customHeight="1">
      <c r="A16" s="6" t="s">
        <v>82</v>
      </c>
      <c r="B16" s="35" t="s">
        <v>83</v>
      </c>
      <c r="C16" s="2">
        <v>18</v>
      </c>
      <c r="D16" s="2">
        <v>0</v>
      </c>
      <c r="E16" s="2">
        <v>0</v>
      </c>
      <c r="F16" s="2">
        <v>-2.3</v>
      </c>
      <c r="G16" s="2">
        <f t="shared" si="0"/>
        <v>-2.3</v>
      </c>
      <c r="H16" s="16">
        <f t="shared" si="1"/>
      </c>
      <c r="I16" s="16">
        <f t="shared" si="2"/>
      </c>
      <c r="J16" s="2">
        <f t="shared" si="3"/>
        <v>-20.3</v>
      </c>
      <c r="K16" s="16">
        <f t="shared" si="4"/>
        <v>-0.12777777777777777</v>
      </c>
    </row>
    <row r="17" spans="1:11" s="5" customFormat="1" ht="21" customHeight="1">
      <c r="A17" s="30"/>
      <c r="B17" s="11" t="s">
        <v>75</v>
      </c>
      <c r="C17" s="32">
        <f>SUM(C18:C40)</f>
        <v>809749.5</v>
      </c>
      <c r="D17" s="32">
        <f>SUM(D18:D40)</f>
        <v>5922497.299999999</v>
      </c>
      <c r="E17" s="32">
        <f>SUM(E18:E40)</f>
        <v>768137.7999999999</v>
      </c>
      <c r="F17" s="32">
        <f>SUM(F18:F40)</f>
        <v>1086591.2000000002</v>
      </c>
      <c r="G17" s="32">
        <f t="shared" si="0"/>
        <v>318453.40000000026</v>
      </c>
      <c r="H17" s="33">
        <f t="shared" si="1"/>
        <v>1.4145784779762176</v>
      </c>
      <c r="I17" s="33">
        <f t="shared" si="2"/>
        <v>0.18346841627095387</v>
      </c>
      <c r="J17" s="32">
        <f t="shared" si="3"/>
        <v>276841.7000000002</v>
      </c>
      <c r="K17" s="33">
        <f t="shared" si="4"/>
        <v>1.34188560783304</v>
      </c>
    </row>
    <row r="18" spans="1:11" ht="79.5" customHeight="1">
      <c r="A18" s="6" t="s">
        <v>84</v>
      </c>
      <c r="B18" s="35" t="s">
        <v>85</v>
      </c>
      <c r="C18" s="2">
        <v>0</v>
      </c>
      <c r="D18" s="2">
        <v>496</v>
      </c>
      <c r="E18" s="2">
        <v>0</v>
      </c>
      <c r="F18" s="2">
        <v>0</v>
      </c>
      <c r="G18" s="2">
        <f t="shared" si="0"/>
        <v>0</v>
      </c>
      <c r="H18" s="16">
        <f t="shared" si="1"/>
      </c>
      <c r="I18" s="16">
        <f t="shared" si="2"/>
        <v>0</v>
      </c>
      <c r="J18" s="2">
        <f t="shared" si="3"/>
        <v>0</v>
      </c>
      <c r="K18" s="16">
        <f t="shared" si="4"/>
      </c>
    </row>
    <row r="19" spans="1:11" ht="63.75" customHeight="1">
      <c r="A19" s="6" t="s">
        <v>59</v>
      </c>
      <c r="B19" s="35" t="s">
        <v>60</v>
      </c>
      <c r="C19" s="2">
        <v>53224.3</v>
      </c>
      <c r="D19" s="2">
        <v>571688.8</v>
      </c>
      <c r="E19" s="2">
        <v>74000.5</v>
      </c>
      <c r="F19" s="2">
        <v>87570.1</v>
      </c>
      <c r="G19" s="2">
        <f t="shared" si="0"/>
        <v>13569.600000000006</v>
      </c>
      <c r="H19" s="16">
        <f t="shared" si="1"/>
        <v>1.1833717339747705</v>
      </c>
      <c r="I19" s="16">
        <f t="shared" si="2"/>
        <v>0.1531779177762447</v>
      </c>
      <c r="J19" s="2">
        <f t="shared" si="3"/>
        <v>34345.8</v>
      </c>
      <c r="K19" s="16">
        <f t="shared" si="4"/>
        <v>1.6453029913028447</v>
      </c>
    </row>
    <row r="20" spans="1:11" ht="33" customHeight="1">
      <c r="A20" s="6" t="s">
        <v>61</v>
      </c>
      <c r="B20" s="35" t="s">
        <v>62</v>
      </c>
      <c r="C20" s="2">
        <v>8880.5</v>
      </c>
      <c r="D20" s="2">
        <v>48566.2</v>
      </c>
      <c r="E20" s="2">
        <v>7400</v>
      </c>
      <c r="F20" s="2">
        <v>6578.1</v>
      </c>
      <c r="G20" s="2">
        <f t="shared" si="0"/>
        <v>-821.8999999999996</v>
      </c>
      <c r="H20" s="16">
        <f t="shared" si="1"/>
        <v>0.8889324324324325</v>
      </c>
      <c r="I20" s="16">
        <f t="shared" si="2"/>
        <v>0.13544605095725012</v>
      </c>
      <c r="J20" s="2">
        <f t="shared" si="3"/>
        <v>-2302.3999999999996</v>
      </c>
      <c r="K20" s="16">
        <f t="shared" si="4"/>
        <v>0.740735318957266</v>
      </c>
    </row>
    <row r="21" spans="1:11" ht="18.75" customHeight="1">
      <c r="A21" s="6" t="s">
        <v>31</v>
      </c>
      <c r="B21" s="35" t="s">
        <v>32</v>
      </c>
      <c r="C21" s="2">
        <v>125.3</v>
      </c>
      <c r="D21" s="2">
        <v>41.2</v>
      </c>
      <c r="E21" s="2">
        <v>17.8</v>
      </c>
      <c r="F21" s="2">
        <v>36.2</v>
      </c>
      <c r="G21" s="2">
        <f t="shared" si="0"/>
        <v>18.400000000000002</v>
      </c>
      <c r="H21" s="16">
        <f t="shared" si="1"/>
        <v>2.033707865168539</v>
      </c>
      <c r="I21" s="16">
        <f t="shared" si="2"/>
        <v>0.8786407766990292</v>
      </c>
      <c r="J21" s="2">
        <f t="shared" si="3"/>
        <v>-89.1</v>
      </c>
      <c r="K21" s="16">
        <f t="shared" si="4"/>
        <v>0.28890662410215484</v>
      </c>
    </row>
    <row r="22" spans="1:11" ht="48.75" customHeight="1">
      <c r="A22" s="6" t="s">
        <v>4</v>
      </c>
      <c r="B22" s="35" t="s">
        <v>5</v>
      </c>
      <c r="C22" s="2">
        <v>13093.4</v>
      </c>
      <c r="D22" s="2">
        <v>100081.7</v>
      </c>
      <c r="E22" s="2">
        <v>12500</v>
      </c>
      <c r="F22" s="2">
        <v>14691.4</v>
      </c>
      <c r="G22" s="2">
        <f t="shared" si="0"/>
        <v>2191.3999999999996</v>
      </c>
      <c r="H22" s="16">
        <f t="shared" si="1"/>
        <v>1.175312</v>
      </c>
      <c r="I22" s="16">
        <f t="shared" si="2"/>
        <v>0.14679406924542648</v>
      </c>
      <c r="J22" s="2">
        <f t="shared" si="3"/>
        <v>1598</v>
      </c>
      <c r="K22" s="16">
        <f t="shared" si="4"/>
        <v>1.1220462217605818</v>
      </c>
    </row>
    <row r="23" spans="1:11" ht="64.5" customHeight="1">
      <c r="A23" s="6" t="s">
        <v>45</v>
      </c>
      <c r="B23" s="35" t="s">
        <v>46</v>
      </c>
      <c r="C23" s="2">
        <v>14987.9</v>
      </c>
      <c r="D23" s="2">
        <v>135475.5</v>
      </c>
      <c r="E23" s="2">
        <v>15700</v>
      </c>
      <c r="F23" s="2">
        <v>22051.1</v>
      </c>
      <c r="G23" s="2">
        <f t="shared" si="0"/>
        <v>6351.0999999999985</v>
      </c>
      <c r="H23" s="16">
        <f t="shared" si="1"/>
        <v>1.404528662420382</v>
      </c>
      <c r="I23" s="16">
        <f t="shared" si="2"/>
        <v>0.16276817579562355</v>
      </c>
      <c r="J23" s="2">
        <f t="shared" si="3"/>
        <v>7063.199999999999</v>
      </c>
      <c r="K23" s="16">
        <f t="shared" si="4"/>
        <v>1.4712601498542157</v>
      </c>
    </row>
    <row r="24" spans="1:11" ht="111" customHeight="1">
      <c r="A24" s="6" t="s">
        <v>41</v>
      </c>
      <c r="B24" s="35" t="s">
        <v>42</v>
      </c>
      <c r="C24" s="2">
        <v>860.3</v>
      </c>
      <c r="D24" s="2">
        <v>1194</v>
      </c>
      <c r="E24" s="2">
        <v>0</v>
      </c>
      <c r="F24" s="2">
        <v>541.9</v>
      </c>
      <c r="G24" s="2">
        <f t="shared" si="0"/>
        <v>541.9</v>
      </c>
      <c r="H24" s="16">
        <f t="shared" si="1"/>
      </c>
      <c r="I24" s="16">
        <f t="shared" si="2"/>
        <v>0.4538525963149079</v>
      </c>
      <c r="J24" s="2">
        <f t="shared" si="3"/>
        <v>-318.4</v>
      </c>
      <c r="K24" s="16">
        <f t="shared" si="4"/>
        <v>0.6298965477159131</v>
      </c>
    </row>
    <row r="25" spans="1:11" ht="97.5" customHeight="1">
      <c r="A25" s="6" t="s">
        <v>39</v>
      </c>
      <c r="B25" s="35" t="s">
        <v>40</v>
      </c>
      <c r="C25" s="2">
        <v>403.1</v>
      </c>
      <c r="D25" s="2">
        <v>1801.4</v>
      </c>
      <c r="E25" s="2">
        <v>47.1</v>
      </c>
      <c r="F25" s="2">
        <v>787.2</v>
      </c>
      <c r="G25" s="2">
        <f t="shared" si="0"/>
        <v>740.1</v>
      </c>
      <c r="H25" s="16">
        <f t="shared" si="1"/>
        <v>16.713375796178344</v>
      </c>
      <c r="I25" s="16">
        <f t="shared" si="2"/>
        <v>0.43699344953924724</v>
      </c>
      <c r="J25" s="2">
        <f t="shared" si="3"/>
        <v>384.1</v>
      </c>
      <c r="K25" s="16">
        <f t="shared" si="4"/>
        <v>1.9528652939717193</v>
      </c>
    </row>
    <row r="26" spans="1:11" ht="159" customHeight="1">
      <c r="A26" s="6" t="s">
        <v>78</v>
      </c>
      <c r="B26" s="35" t="s">
        <v>79</v>
      </c>
      <c r="C26" s="2">
        <v>56.3</v>
      </c>
      <c r="D26" s="2">
        <v>0</v>
      </c>
      <c r="E26" s="2">
        <v>0</v>
      </c>
      <c r="F26" s="2">
        <v>10.6</v>
      </c>
      <c r="G26" s="2">
        <f t="shared" si="0"/>
        <v>10.6</v>
      </c>
      <c r="H26" s="16">
        <f t="shared" si="1"/>
      </c>
      <c r="I26" s="16">
        <f t="shared" si="2"/>
      </c>
      <c r="J26" s="2">
        <f t="shared" si="3"/>
        <v>-45.699999999999996</v>
      </c>
      <c r="K26" s="16">
        <f t="shared" si="4"/>
        <v>0.1882770870337478</v>
      </c>
    </row>
    <row r="27" spans="1:11" ht="48.75" customHeight="1">
      <c r="A27" s="6" t="s">
        <v>6</v>
      </c>
      <c r="B27" s="35" t="s">
        <v>7</v>
      </c>
      <c r="C27" s="2">
        <v>0</v>
      </c>
      <c r="D27" s="2">
        <v>42524.8</v>
      </c>
      <c r="E27" s="2">
        <v>0</v>
      </c>
      <c r="F27" s="2">
        <v>0</v>
      </c>
      <c r="G27" s="2">
        <f t="shared" si="0"/>
        <v>0</v>
      </c>
      <c r="H27" s="16">
        <f t="shared" si="1"/>
      </c>
      <c r="I27" s="16">
        <f t="shared" si="2"/>
        <v>0</v>
      </c>
      <c r="J27" s="2">
        <f t="shared" si="3"/>
        <v>0</v>
      </c>
      <c r="K27" s="16">
        <f t="shared" si="4"/>
      </c>
    </row>
    <row r="28" spans="1:11" ht="80.25" customHeight="1">
      <c r="A28" s="6" t="s">
        <v>8</v>
      </c>
      <c r="B28" s="35" t="s">
        <v>9</v>
      </c>
      <c r="C28" s="2">
        <v>8245.3</v>
      </c>
      <c r="D28" s="2">
        <v>54855.2</v>
      </c>
      <c r="E28" s="2">
        <v>8092.799999999999</v>
      </c>
      <c r="F28" s="2">
        <v>9750.7</v>
      </c>
      <c r="G28" s="2">
        <f t="shared" si="0"/>
        <v>1657.9000000000015</v>
      </c>
      <c r="H28" s="16">
        <f t="shared" si="1"/>
        <v>1.2048611111111114</v>
      </c>
      <c r="I28" s="16">
        <f t="shared" si="2"/>
        <v>0.177753430850676</v>
      </c>
      <c r="J28" s="2">
        <f t="shared" si="3"/>
        <v>1505.4000000000015</v>
      </c>
      <c r="K28" s="16">
        <f t="shared" si="4"/>
        <v>1.182576740688635</v>
      </c>
    </row>
    <row r="29" spans="1:11" ht="19.5" customHeight="1">
      <c r="A29" s="6" t="s">
        <v>33</v>
      </c>
      <c r="B29" s="35" t="s">
        <v>34</v>
      </c>
      <c r="C29" s="2">
        <v>4336.5</v>
      </c>
      <c r="D29" s="2">
        <v>7767.5</v>
      </c>
      <c r="E29" s="2">
        <v>309.2</v>
      </c>
      <c r="F29" s="2">
        <v>857.6</v>
      </c>
      <c r="G29" s="2">
        <f t="shared" si="0"/>
        <v>548.4000000000001</v>
      </c>
      <c r="H29" s="16">
        <f t="shared" si="1"/>
        <v>2.773609314359638</v>
      </c>
      <c r="I29" s="16">
        <f t="shared" si="2"/>
        <v>0.11040875442549083</v>
      </c>
      <c r="J29" s="2">
        <f t="shared" si="3"/>
        <v>-3478.9</v>
      </c>
      <c r="K29" s="16">
        <f t="shared" si="4"/>
        <v>0.19776317306583652</v>
      </c>
    </row>
    <row r="30" spans="1:11" ht="32.25" customHeight="1">
      <c r="A30" s="6" t="s">
        <v>10</v>
      </c>
      <c r="B30" s="35" t="s">
        <v>11</v>
      </c>
      <c r="C30" s="2">
        <v>612595.5</v>
      </c>
      <c r="D30" s="2">
        <v>4403020.6</v>
      </c>
      <c r="E30" s="2">
        <v>601614.3999999999</v>
      </c>
      <c r="F30" s="2">
        <v>721815.6</v>
      </c>
      <c r="G30" s="2">
        <f t="shared" si="0"/>
        <v>120201.20000000007</v>
      </c>
      <c r="H30" s="16">
        <f t="shared" si="1"/>
        <v>1.1997977442029315</v>
      </c>
      <c r="I30" s="16">
        <f t="shared" si="2"/>
        <v>0.1639364576218426</v>
      </c>
      <c r="J30" s="2">
        <f t="shared" si="3"/>
        <v>109220.09999999998</v>
      </c>
      <c r="K30" s="16">
        <f t="shared" si="4"/>
        <v>1.1782907318124276</v>
      </c>
    </row>
    <row r="31" spans="1:11" s="25" customFormat="1" ht="32.25" customHeight="1">
      <c r="A31" s="6" t="s">
        <v>57</v>
      </c>
      <c r="B31" s="35" t="s">
        <v>58</v>
      </c>
      <c r="C31" s="2">
        <v>519</v>
      </c>
      <c r="D31" s="2">
        <v>0</v>
      </c>
      <c r="E31" s="2">
        <v>0</v>
      </c>
      <c r="F31" s="2">
        <v>0</v>
      </c>
      <c r="G31" s="27">
        <f t="shared" si="0"/>
        <v>0</v>
      </c>
      <c r="H31" s="28">
        <f>_xlfn.IFERROR(F31/E31,"")</f>
      </c>
      <c r="I31" s="28">
        <f t="shared" si="2"/>
      </c>
      <c r="J31" s="27">
        <f t="shared" si="3"/>
        <v>-519</v>
      </c>
      <c r="K31" s="28">
        <f t="shared" si="4"/>
        <v>0</v>
      </c>
    </row>
    <row r="32" spans="1:11" ht="64.5" customHeight="1">
      <c r="A32" s="6" t="s">
        <v>80</v>
      </c>
      <c r="B32" s="35" t="s">
        <v>90</v>
      </c>
      <c r="C32" s="2">
        <v>0.1</v>
      </c>
      <c r="D32" s="2">
        <v>0</v>
      </c>
      <c r="E32" s="2">
        <v>0</v>
      </c>
      <c r="F32" s="2">
        <v>15.5</v>
      </c>
      <c r="G32" s="2">
        <f t="shared" si="0"/>
        <v>15.5</v>
      </c>
      <c r="H32" s="16">
        <f t="shared" si="1"/>
      </c>
      <c r="I32" s="16">
        <f t="shared" si="2"/>
      </c>
      <c r="J32" s="2">
        <f t="shared" si="3"/>
        <v>15.4</v>
      </c>
      <c r="K32" s="16">
        <f t="shared" si="4"/>
        <v>155</v>
      </c>
    </row>
    <row r="33" spans="1:11" ht="78.75">
      <c r="A33" s="6" t="s">
        <v>12</v>
      </c>
      <c r="B33" s="35" t="s">
        <v>13</v>
      </c>
      <c r="C33" s="2">
        <v>8221.1</v>
      </c>
      <c r="D33" s="2">
        <v>85540.8</v>
      </c>
      <c r="E33" s="2">
        <v>6735.299999999999</v>
      </c>
      <c r="F33" s="2">
        <v>128284.1</v>
      </c>
      <c r="G33" s="2">
        <f t="shared" si="0"/>
        <v>121548.8</v>
      </c>
      <c r="H33" s="16">
        <f t="shared" si="1"/>
        <v>19.04653096372842</v>
      </c>
      <c r="I33" s="16">
        <f t="shared" si="2"/>
        <v>1.4996831921141724</v>
      </c>
      <c r="J33" s="2">
        <f t="shared" si="3"/>
        <v>120063</v>
      </c>
      <c r="K33" s="16">
        <f t="shared" si="4"/>
        <v>15.604250039532422</v>
      </c>
    </row>
    <row r="34" spans="1:11" ht="50.25" customHeight="1">
      <c r="A34" s="6" t="s">
        <v>63</v>
      </c>
      <c r="B34" s="35" t="s">
        <v>64</v>
      </c>
      <c r="C34" s="2">
        <v>28427.7</v>
      </c>
      <c r="D34" s="2">
        <v>104142</v>
      </c>
      <c r="E34" s="2">
        <v>7840</v>
      </c>
      <c r="F34" s="2">
        <v>41277.1</v>
      </c>
      <c r="G34" s="2">
        <f t="shared" si="0"/>
        <v>33437.1</v>
      </c>
      <c r="H34" s="16">
        <f t="shared" si="1"/>
        <v>5.264936224489796</v>
      </c>
      <c r="I34" s="16">
        <f t="shared" si="2"/>
        <v>0.39635401663113823</v>
      </c>
      <c r="J34" s="2">
        <f t="shared" si="3"/>
        <v>12849.399999999998</v>
      </c>
      <c r="K34" s="16">
        <f t="shared" si="4"/>
        <v>1.4520028000858316</v>
      </c>
    </row>
    <row r="35" spans="1:11" s="25" customFormat="1" ht="47.25" hidden="1">
      <c r="A35" s="26" t="s">
        <v>65</v>
      </c>
      <c r="B35" s="36" t="s">
        <v>66</v>
      </c>
      <c r="C35" s="23">
        <v>0</v>
      </c>
      <c r="D35" s="24"/>
      <c r="E35" s="24"/>
      <c r="F35" s="24"/>
      <c r="G35" s="23">
        <f t="shared" si="0"/>
        <v>0</v>
      </c>
      <c r="H35" s="29">
        <f t="shared" si="1"/>
      </c>
      <c r="I35" s="29">
        <f t="shared" si="2"/>
      </c>
      <c r="J35" s="23">
        <f t="shared" si="3"/>
        <v>0</v>
      </c>
      <c r="K35" s="16">
        <f t="shared" si="4"/>
      </c>
    </row>
    <row r="36" spans="1:11" ht="79.5" customHeight="1">
      <c r="A36" s="6" t="s">
        <v>67</v>
      </c>
      <c r="B36" s="35" t="s">
        <v>68</v>
      </c>
      <c r="C36" s="2">
        <v>12584.9</v>
      </c>
      <c r="D36" s="2">
        <v>45272.2</v>
      </c>
      <c r="E36" s="2">
        <v>3200</v>
      </c>
      <c r="F36" s="2">
        <v>12700.3</v>
      </c>
      <c r="G36" s="2">
        <f t="shared" si="0"/>
        <v>9500.3</v>
      </c>
      <c r="H36" s="16">
        <f t="shared" si="1"/>
        <v>3.9688437499999996</v>
      </c>
      <c r="I36" s="16">
        <f t="shared" si="2"/>
        <v>0.2805319820993899</v>
      </c>
      <c r="J36" s="2">
        <f t="shared" si="3"/>
        <v>115.39999999999964</v>
      </c>
      <c r="K36" s="16">
        <f t="shared" si="4"/>
        <v>1.0091697192667404</v>
      </c>
    </row>
    <row r="37" spans="1:11" ht="18" customHeight="1">
      <c r="A37" s="6" t="s">
        <v>14</v>
      </c>
      <c r="B37" s="35" t="s">
        <v>15</v>
      </c>
      <c r="C37" s="2">
        <v>23510.2</v>
      </c>
      <c r="D37" s="2">
        <v>197759.30000000002</v>
      </c>
      <c r="E37" s="2">
        <v>21616.5</v>
      </c>
      <c r="F37" s="2">
        <f>28637.9+0.2</f>
        <v>28638.100000000002</v>
      </c>
      <c r="G37" s="2">
        <f t="shared" si="0"/>
        <v>7021.600000000002</v>
      </c>
      <c r="H37" s="16">
        <f t="shared" si="1"/>
        <v>1.3248259431452827</v>
      </c>
      <c r="I37" s="16">
        <f t="shared" si="2"/>
        <v>0.14481291145346895</v>
      </c>
      <c r="J37" s="2">
        <f t="shared" si="3"/>
        <v>5127.9000000000015</v>
      </c>
      <c r="K37" s="16">
        <f t="shared" si="4"/>
        <v>1.2181138399503195</v>
      </c>
    </row>
    <row r="38" spans="1:11" ht="18" customHeight="1">
      <c r="A38" s="6" t="s">
        <v>16</v>
      </c>
      <c r="B38" s="35" t="s">
        <v>17</v>
      </c>
      <c r="C38" s="2">
        <v>248.3</v>
      </c>
      <c r="D38" s="2">
        <v>0</v>
      </c>
      <c r="E38" s="2">
        <v>0</v>
      </c>
      <c r="F38" s="2">
        <v>-4968.6</v>
      </c>
      <c r="G38" s="2">
        <f t="shared" si="0"/>
        <v>-4968.6</v>
      </c>
      <c r="H38" s="16">
        <f t="shared" si="1"/>
      </c>
      <c r="I38" s="16">
        <f t="shared" si="2"/>
      </c>
      <c r="J38" s="2">
        <f t="shared" si="3"/>
        <v>-5216.900000000001</v>
      </c>
      <c r="K38" s="16">
        <f t="shared" si="4"/>
        <v>-20.010471204188484</v>
      </c>
    </row>
    <row r="39" spans="1:11" ht="18" customHeight="1">
      <c r="A39" s="6" t="s">
        <v>18</v>
      </c>
      <c r="B39" s="35" t="s">
        <v>93</v>
      </c>
      <c r="C39" s="2">
        <v>18489.8</v>
      </c>
      <c r="D39" s="2">
        <v>122270.1</v>
      </c>
      <c r="E39" s="2">
        <v>9064.2</v>
      </c>
      <c r="F39" s="2">
        <v>15870.6</v>
      </c>
      <c r="G39" s="2">
        <f t="shared" si="0"/>
        <v>6806.4</v>
      </c>
      <c r="H39" s="16">
        <f t="shared" si="1"/>
        <v>1.7509101740914808</v>
      </c>
      <c r="I39" s="16">
        <f t="shared" si="2"/>
        <v>0.12979951762532296</v>
      </c>
      <c r="J39" s="2">
        <f t="shared" si="3"/>
        <v>-2619.199999999999</v>
      </c>
      <c r="K39" s="16">
        <f>_xlfn.IFERROR(F39/C39,"")</f>
        <v>0.858343519129466</v>
      </c>
    </row>
    <row r="40" spans="1:11" s="25" customFormat="1" ht="18" customHeight="1">
      <c r="A40" s="6" t="s">
        <v>81</v>
      </c>
      <c r="B40" s="35" t="s">
        <v>89</v>
      </c>
      <c r="C40" s="2">
        <v>940</v>
      </c>
      <c r="D40" s="2">
        <v>0</v>
      </c>
      <c r="E40" s="2">
        <v>0</v>
      </c>
      <c r="F40" s="2">
        <v>83.6</v>
      </c>
      <c r="G40" s="27">
        <f t="shared" si="0"/>
        <v>83.6</v>
      </c>
      <c r="H40" s="28">
        <f>_xlfn.IFERROR(F40/E40,"")</f>
      </c>
      <c r="I40" s="28">
        <f t="shared" si="2"/>
      </c>
      <c r="J40" s="27">
        <f t="shared" si="3"/>
        <v>-856.4</v>
      </c>
      <c r="K40" s="28">
        <f t="shared" si="4"/>
        <v>0.08893617021276595</v>
      </c>
    </row>
    <row r="41" spans="1:11" s="5" customFormat="1" ht="21" customHeight="1">
      <c r="A41" s="7"/>
      <c r="B41" s="11" t="s">
        <v>73</v>
      </c>
      <c r="C41" s="32">
        <f>C5+C17</f>
        <v>3221595.7</v>
      </c>
      <c r="D41" s="32">
        <f>D5+D17</f>
        <v>25311787.699999996</v>
      </c>
      <c r="E41" s="32">
        <f>E5+E17</f>
        <v>1600055.1</v>
      </c>
      <c r="F41" s="32">
        <f>F5+F17</f>
        <v>1473146.1</v>
      </c>
      <c r="G41" s="32">
        <f t="shared" si="0"/>
        <v>-126909</v>
      </c>
      <c r="H41" s="33">
        <f t="shared" si="1"/>
        <v>0.9206846064238663</v>
      </c>
      <c r="I41" s="33">
        <f t="shared" si="2"/>
        <v>0.05820000220687693</v>
      </c>
      <c r="J41" s="32">
        <f t="shared" si="3"/>
        <v>-1748449.6</v>
      </c>
      <c r="K41" s="33">
        <f t="shared" si="4"/>
        <v>0.45727218347106685</v>
      </c>
    </row>
    <row r="42" spans="1:11" s="5" customFormat="1" ht="21" customHeight="1">
      <c r="A42" s="7" t="s">
        <v>76</v>
      </c>
      <c r="B42" s="11" t="s">
        <v>86</v>
      </c>
      <c r="C42" s="32">
        <f>SUM(C43:C51)</f>
        <v>1390756.5</v>
      </c>
      <c r="D42" s="32">
        <f>SUM(D43:D51)</f>
        <v>23919637.3</v>
      </c>
      <c r="E42" s="32">
        <f>SUM(E43:E51)</f>
        <v>2624469.5</v>
      </c>
      <c r="F42" s="32">
        <f>SUM(F43:F51)</f>
        <v>2126903.6999999997</v>
      </c>
      <c r="G42" s="32">
        <f t="shared" si="0"/>
        <v>-497565.8000000003</v>
      </c>
      <c r="H42" s="33">
        <f t="shared" si="1"/>
        <v>0.8104128091410473</v>
      </c>
      <c r="I42" s="33">
        <f t="shared" si="2"/>
        <v>0.08891872704106595</v>
      </c>
      <c r="J42" s="32">
        <f t="shared" si="3"/>
        <v>736147.1999999997</v>
      </c>
      <c r="K42" s="33">
        <f t="shared" si="4"/>
        <v>1.5293142257469223</v>
      </c>
    </row>
    <row r="43" spans="1:11" ht="19.5" customHeight="1">
      <c r="A43" s="6" t="s">
        <v>25</v>
      </c>
      <c r="B43" s="35" t="s">
        <v>26</v>
      </c>
      <c r="C43" s="2">
        <v>79902.6</v>
      </c>
      <c r="D43" s="2">
        <v>384548</v>
      </c>
      <c r="E43" s="2">
        <v>258324</v>
      </c>
      <c r="F43" s="2">
        <v>258324</v>
      </c>
      <c r="G43" s="2">
        <f t="shared" si="0"/>
        <v>0</v>
      </c>
      <c r="H43" s="16">
        <f t="shared" si="1"/>
        <v>1</v>
      </c>
      <c r="I43" s="16">
        <f t="shared" si="2"/>
        <v>0.6717600923681829</v>
      </c>
      <c r="J43" s="2">
        <f t="shared" si="3"/>
        <v>178421.4</v>
      </c>
      <c r="K43" s="16">
        <f t="shared" si="4"/>
        <v>3.232986160650592</v>
      </c>
    </row>
    <row r="44" spans="1:11" ht="33" customHeight="1">
      <c r="A44" s="6" t="s">
        <v>19</v>
      </c>
      <c r="B44" s="35" t="s">
        <v>20</v>
      </c>
      <c r="C44" s="2">
        <v>15553.7</v>
      </c>
      <c r="D44" s="2">
        <v>6299218.7</v>
      </c>
      <c r="E44" s="2">
        <v>113489.2</v>
      </c>
      <c r="F44" s="2">
        <v>113489.2</v>
      </c>
      <c r="G44" s="2">
        <f t="shared" si="0"/>
        <v>0</v>
      </c>
      <c r="H44" s="16">
        <f t="shared" si="1"/>
        <v>1</v>
      </c>
      <c r="I44" s="16">
        <f t="shared" si="2"/>
        <v>0.01801639304887128</v>
      </c>
      <c r="J44" s="2">
        <f t="shared" si="3"/>
        <v>97935.5</v>
      </c>
      <c r="K44" s="16">
        <f t="shared" si="4"/>
        <v>7.296604666413779</v>
      </c>
    </row>
    <row r="45" spans="1:11" ht="19.5" customHeight="1">
      <c r="A45" s="6" t="s">
        <v>29</v>
      </c>
      <c r="B45" s="35" t="s">
        <v>30</v>
      </c>
      <c r="C45" s="2">
        <v>1158169.6</v>
      </c>
      <c r="D45" s="2">
        <v>11742215.6</v>
      </c>
      <c r="E45" s="2">
        <v>1223251.7</v>
      </c>
      <c r="F45" s="2">
        <v>1223251.7</v>
      </c>
      <c r="G45" s="2">
        <f t="shared" si="0"/>
        <v>0</v>
      </c>
      <c r="H45" s="16">
        <f t="shared" si="1"/>
        <v>1</v>
      </c>
      <c r="I45" s="16">
        <f t="shared" si="2"/>
        <v>0.10417554417924331</v>
      </c>
      <c r="J45" s="2">
        <f t="shared" si="3"/>
        <v>65082.09999999986</v>
      </c>
      <c r="K45" s="16">
        <f t="shared" si="4"/>
        <v>1.056193928764837</v>
      </c>
    </row>
    <row r="46" spans="1:11" ht="19.5" customHeight="1">
      <c r="A46" s="6" t="s">
        <v>21</v>
      </c>
      <c r="B46" s="35" t="s">
        <v>22</v>
      </c>
      <c r="C46" s="2">
        <v>448088.3</v>
      </c>
      <c r="D46" s="2">
        <v>5493655</v>
      </c>
      <c r="E46" s="2">
        <v>1029404.6</v>
      </c>
      <c r="F46" s="2">
        <v>1035923.7</v>
      </c>
      <c r="G46" s="2">
        <f t="shared" si="0"/>
        <v>6519.099999999977</v>
      </c>
      <c r="H46" s="16">
        <f t="shared" si="1"/>
        <v>1.006332884076873</v>
      </c>
      <c r="I46" s="16">
        <f t="shared" si="2"/>
        <v>0.1885673017326352</v>
      </c>
      <c r="J46" s="2">
        <f t="shared" si="3"/>
        <v>587835.3999999999</v>
      </c>
      <c r="K46" s="16">
        <f t="shared" si="4"/>
        <v>2.3118740212587565</v>
      </c>
    </row>
    <row r="47" spans="1:11" s="25" customFormat="1" ht="33" customHeight="1">
      <c r="A47" s="6" t="s">
        <v>88</v>
      </c>
      <c r="B47" s="35" t="s">
        <v>87</v>
      </c>
      <c r="C47" s="2">
        <v>0</v>
      </c>
      <c r="D47" s="2">
        <v>0</v>
      </c>
      <c r="E47" s="2">
        <v>0</v>
      </c>
      <c r="F47" s="2">
        <v>387.9</v>
      </c>
      <c r="G47" s="27">
        <f t="shared" si="0"/>
        <v>387.9</v>
      </c>
      <c r="H47" s="28">
        <f t="shared" si="1"/>
      </c>
      <c r="I47" s="28">
        <f t="shared" si="2"/>
      </c>
      <c r="J47" s="27">
        <f t="shared" si="3"/>
        <v>387.9</v>
      </c>
      <c r="K47" s="29">
        <f t="shared" si="4"/>
      </c>
    </row>
    <row r="48" spans="1:11" ht="33" customHeight="1">
      <c r="A48" s="6" t="s">
        <v>35</v>
      </c>
      <c r="B48" s="35" t="s">
        <v>36</v>
      </c>
      <c r="C48" s="2">
        <v>692.7</v>
      </c>
      <c r="D48" s="2">
        <v>0</v>
      </c>
      <c r="E48" s="2">
        <v>0</v>
      </c>
      <c r="F48" s="2">
        <v>0</v>
      </c>
      <c r="G48" s="27">
        <f t="shared" si="0"/>
        <v>0</v>
      </c>
      <c r="H48" s="28">
        <f t="shared" si="1"/>
      </c>
      <c r="I48" s="28">
        <f t="shared" si="2"/>
      </c>
      <c r="J48" s="27">
        <f t="shared" si="3"/>
        <v>-692.7</v>
      </c>
      <c r="K48" s="28">
        <f t="shared" si="4"/>
        <v>0</v>
      </c>
    </row>
    <row r="49" spans="1:11" s="25" customFormat="1" ht="94.5" hidden="1">
      <c r="A49" s="26" t="s">
        <v>92</v>
      </c>
      <c r="B49" s="36" t="s">
        <v>91</v>
      </c>
      <c r="C49" s="24">
        <v>0</v>
      </c>
      <c r="D49" s="24"/>
      <c r="E49" s="24"/>
      <c r="F49" s="24"/>
      <c r="G49" s="23">
        <f t="shared" si="0"/>
        <v>0</v>
      </c>
      <c r="H49" s="29">
        <f t="shared" si="1"/>
      </c>
      <c r="I49" s="29">
        <f t="shared" si="2"/>
      </c>
      <c r="J49" s="23">
        <f t="shared" si="3"/>
        <v>0</v>
      </c>
      <c r="K49" s="29">
        <f t="shared" si="4"/>
      </c>
    </row>
    <row r="50" spans="1:11" ht="81.75" customHeight="1">
      <c r="A50" s="6" t="s">
        <v>37</v>
      </c>
      <c r="B50" s="35" t="s">
        <v>38</v>
      </c>
      <c r="C50" s="2">
        <v>275488.5</v>
      </c>
      <c r="D50" s="2">
        <v>0</v>
      </c>
      <c r="E50" s="2">
        <v>0</v>
      </c>
      <c r="F50" s="2">
        <v>162527.7</v>
      </c>
      <c r="G50" s="27">
        <f t="shared" si="0"/>
        <v>162527.7</v>
      </c>
      <c r="H50" s="28">
        <f t="shared" si="1"/>
      </c>
      <c r="I50" s="28">
        <f t="shared" si="2"/>
      </c>
      <c r="J50" s="27">
        <f t="shared" si="3"/>
        <v>-112960.79999999999</v>
      </c>
      <c r="K50" s="28">
        <f>_xlfn.IFERROR(F50/C50,"")</f>
        <v>0.5899618314376099</v>
      </c>
    </row>
    <row r="51" spans="1:11" ht="34.5" customHeight="1">
      <c r="A51" s="6" t="s">
        <v>23</v>
      </c>
      <c r="B51" s="35" t="s">
        <v>24</v>
      </c>
      <c r="C51" s="2">
        <v>-587138.9</v>
      </c>
      <c r="D51" s="2">
        <v>0</v>
      </c>
      <c r="E51" s="2">
        <v>0</v>
      </c>
      <c r="F51" s="2">
        <v>-667000.5</v>
      </c>
      <c r="G51" s="2">
        <f t="shared" si="0"/>
        <v>-667000.5</v>
      </c>
      <c r="H51" s="16">
        <f t="shared" si="1"/>
      </c>
      <c r="I51" s="16">
        <f t="shared" si="2"/>
      </c>
      <c r="J51" s="2">
        <f t="shared" si="3"/>
        <v>-79861.59999999998</v>
      </c>
      <c r="K51" s="16">
        <f t="shared" si="4"/>
        <v>1.1360182403175807</v>
      </c>
    </row>
    <row r="52" spans="1:11" s="41" customFormat="1" ht="22.5" customHeight="1">
      <c r="A52" s="37"/>
      <c r="B52" s="38" t="s">
        <v>77</v>
      </c>
      <c r="C52" s="39">
        <f>C41+C42</f>
        <v>4612352.2</v>
      </c>
      <c r="D52" s="39">
        <f>D41+D42</f>
        <v>49231425</v>
      </c>
      <c r="E52" s="39">
        <f>E41+E42</f>
        <v>4224524.6</v>
      </c>
      <c r="F52" s="39">
        <f>F41+F42</f>
        <v>3600049.8</v>
      </c>
      <c r="G52" s="39">
        <f>F52-E52</f>
        <v>-624474.7999999998</v>
      </c>
      <c r="H52" s="40">
        <f t="shared" si="1"/>
        <v>0.8521786806496523</v>
      </c>
      <c r="I52" s="40">
        <f t="shared" si="2"/>
        <v>0.07312503751414873</v>
      </c>
      <c r="J52" s="39">
        <f t="shared" si="3"/>
        <v>-1012302.4000000004</v>
      </c>
      <c r="K52" s="40">
        <f t="shared" si="4"/>
        <v>0.7805236122254496</v>
      </c>
    </row>
    <row r="53" spans="1:8" ht="15.75">
      <c r="A53" s="9"/>
      <c r="B53" s="13"/>
      <c r="C53" s="17"/>
      <c r="D53" s="17"/>
      <c r="E53" s="17"/>
      <c r="F53" s="17"/>
      <c r="G53" s="19"/>
      <c r="H53" s="19"/>
    </row>
    <row r="54" spans="1:8" ht="15.75">
      <c r="A54" s="9"/>
      <c r="B54" s="13"/>
      <c r="C54" s="17"/>
      <c r="D54" s="17"/>
      <c r="E54" s="17"/>
      <c r="F54" s="17"/>
      <c r="G54" s="19"/>
      <c r="H54" s="19"/>
    </row>
    <row r="55" spans="1:8" ht="15.75">
      <c r="A55" s="9"/>
      <c r="B55" s="13"/>
      <c r="C55" s="17"/>
      <c r="D55" s="17"/>
      <c r="E55" s="17"/>
      <c r="F55" s="17"/>
      <c r="G55" s="19"/>
      <c r="H55" s="19"/>
    </row>
    <row r="56" spans="1:8" ht="15.75">
      <c r="A56" s="9"/>
      <c r="B56" s="13"/>
      <c r="C56" s="17"/>
      <c r="D56" s="17"/>
      <c r="E56" s="17"/>
      <c r="F56" s="17"/>
      <c r="G56" s="19"/>
      <c r="H56" s="19"/>
    </row>
    <row r="57" spans="1:8" ht="15.75">
      <c r="A57" s="9"/>
      <c r="B57" s="13"/>
      <c r="C57" s="17"/>
      <c r="D57" s="17"/>
      <c r="E57" s="17"/>
      <c r="F57" s="17"/>
      <c r="G57" s="19"/>
      <c r="H57" s="19"/>
    </row>
    <row r="58" spans="1:8" ht="15.75">
      <c r="A58" s="9"/>
      <c r="B58" s="13"/>
      <c r="C58" s="17"/>
      <c r="D58" s="17"/>
      <c r="E58" s="17"/>
      <c r="F58" s="17"/>
      <c r="G58" s="19"/>
      <c r="H58" s="19"/>
    </row>
    <row r="59" spans="1:8" ht="15.75">
      <c r="A59" s="9"/>
      <c r="B59" s="13"/>
      <c r="C59" s="17"/>
      <c r="D59" s="17"/>
      <c r="E59" s="17"/>
      <c r="F59" s="17"/>
      <c r="G59" s="19"/>
      <c r="H59" s="19"/>
    </row>
    <row r="60" spans="1:8" ht="15.75">
      <c r="A60" s="9"/>
      <c r="B60" s="13"/>
      <c r="C60" s="17"/>
      <c r="D60" s="17"/>
      <c r="E60" s="17"/>
      <c r="F60" s="17"/>
      <c r="G60" s="19"/>
      <c r="H60" s="19"/>
    </row>
    <row r="61" spans="1:8" ht="15.75">
      <c r="A61" s="9"/>
      <c r="B61" s="13"/>
      <c r="C61" s="17"/>
      <c r="D61" s="17"/>
      <c r="E61" s="17"/>
      <c r="F61" s="17"/>
      <c r="G61" s="19"/>
      <c r="H61" s="19"/>
    </row>
    <row r="62" spans="1:8" ht="15.75">
      <c r="A62" s="9"/>
      <c r="B62" s="13"/>
      <c r="C62" s="17"/>
      <c r="D62" s="17"/>
      <c r="E62" s="17"/>
      <c r="F62" s="17"/>
      <c r="G62" s="19"/>
      <c r="H62" s="19"/>
    </row>
    <row r="63" spans="1:8" ht="15.75">
      <c r="A63" s="9"/>
      <c r="B63" s="13"/>
      <c r="C63" s="17"/>
      <c r="D63" s="17"/>
      <c r="E63" s="17"/>
      <c r="F63" s="17"/>
      <c r="G63" s="19"/>
      <c r="H63" s="19"/>
    </row>
    <row r="64" spans="1:8" ht="15.75">
      <c r="A64" s="9"/>
      <c r="B64" s="13"/>
      <c r="C64" s="17"/>
      <c r="D64" s="17"/>
      <c r="E64" s="17"/>
      <c r="F64" s="17"/>
      <c r="G64" s="19"/>
      <c r="H64" s="19"/>
    </row>
    <row r="65" spans="1:8" ht="15.75">
      <c r="A65" s="9"/>
      <c r="B65" s="13"/>
      <c r="C65" s="17"/>
      <c r="D65" s="17"/>
      <c r="E65" s="17"/>
      <c r="F65" s="17"/>
      <c r="G65" s="19"/>
      <c r="H65" s="19"/>
    </row>
    <row r="66" spans="1:8" ht="15.75">
      <c r="A66" s="9"/>
      <c r="B66" s="13"/>
      <c r="C66" s="17"/>
      <c r="D66" s="17"/>
      <c r="E66" s="17"/>
      <c r="F66" s="17"/>
      <c r="G66" s="19"/>
      <c r="H66" s="19"/>
    </row>
    <row r="67" spans="1:8" ht="15.75">
      <c r="A67" s="9"/>
      <c r="B67" s="13"/>
      <c r="C67" s="17"/>
      <c r="D67" s="17"/>
      <c r="E67" s="17"/>
      <c r="F67" s="17"/>
      <c r="G67" s="19"/>
      <c r="H67" s="19"/>
    </row>
    <row r="68" spans="1:8" ht="15.75">
      <c r="A68" s="9"/>
      <c r="B68" s="13"/>
      <c r="C68" s="17"/>
      <c r="D68" s="17"/>
      <c r="E68" s="17"/>
      <c r="F68" s="17"/>
      <c r="G68" s="19"/>
      <c r="H68" s="19"/>
    </row>
    <row r="69" spans="1:8" ht="15.75">
      <c r="A69" s="9"/>
      <c r="B69" s="13"/>
      <c r="C69" s="17"/>
      <c r="D69" s="17"/>
      <c r="E69" s="17"/>
      <c r="F69" s="17"/>
      <c r="G69" s="19"/>
      <c r="H69" s="19"/>
    </row>
    <row r="70" spans="1:8" ht="15.75">
      <c r="A70" s="9"/>
      <c r="B70" s="13"/>
      <c r="C70" s="17"/>
      <c r="D70" s="17"/>
      <c r="E70" s="17"/>
      <c r="F70" s="17"/>
      <c r="G70" s="19"/>
      <c r="H70" s="19"/>
    </row>
    <row r="71" spans="1:8" ht="15.75">
      <c r="A71" s="9"/>
      <c r="B71" s="13"/>
      <c r="C71" s="17"/>
      <c r="D71" s="17"/>
      <c r="E71" s="17"/>
      <c r="F71" s="17"/>
      <c r="G71" s="19"/>
      <c r="H71" s="19"/>
    </row>
    <row r="72" spans="1:8" ht="15.75">
      <c r="A72" s="9"/>
      <c r="B72" s="13"/>
      <c r="C72" s="17"/>
      <c r="D72" s="17"/>
      <c r="E72" s="17"/>
      <c r="F72" s="17"/>
      <c r="G72" s="19"/>
      <c r="H72" s="19"/>
    </row>
    <row r="73" spans="1:8" ht="15.75">
      <c r="A73" s="9"/>
      <c r="B73" s="13"/>
      <c r="C73" s="17"/>
      <c r="D73" s="17"/>
      <c r="E73" s="17"/>
      <c r="F73" s="17"/>
      <c r="G73" s="19"/>
      <c r="H73" s="19"/>
    </row>
    <row r="74" spans="1:8" ht="15.75">
      <c r="A74" s="9"/>
      <c r="B74" s="13"/>
      <c r="C74" s="17"/>
      <c r="D74" s="17"/>
      <c r="E74" s="17"/>
      <c r="F74" s="17"/>
      <c r="G74" s="19"/>
      <c r="H74" s="19"/>
    </row>
    <row r="75" spans="1:8" ht="15.75">
      <c r="A75" s="9"/>
      <c r="B75" s="13"/>
      <c r="C75" s="17"/>
      <c r="D75" s="17"/>
      <c r="E75" s="17"/>
      <c r="F75" s="17"/>
      <c r="G75" s="19"/>
      <c r="H75" s="19"/>
    </row>
    <row r="76" spans="1:8" ht="15.75">
      <c r="A76" s="9"/>
      <c r="B76" s="13"/>
      <c r="C76" s="17"/>
      <c r="D76" s="17"/>
      <c r="E76" s="17"/>
      <c r="F76" s="17"/>
      <c r="G76" s="19"/>
      <c r="H76" s="19"/>
    </row>
    <row r="77" spans="1:8" ht="15.75">
      <c r="A77" s="9"/>
      <c r="B77" s="13"/>
      <c r="C77" s="17"/>
      <c r="D77" s="17"/>
      <c r="E77" s="17"/>
      <c r="F77" s="17"/>
      <c r="G77" s="19"/>
      <c r="H77" s="19"/>
    </row>
    <row r="78" spans="1:8" ht="15.75">
      <c r="A78" s="9"/>
      <c r="B78" s="13"/>
      <c r="C78" s="17"/>
      <c r="D78" s="17"/>
      <c r="E78" s="17"/>
      <c r="F78" s="17"/>
      <c r="G78" s="19"/>
      <c r="H78" s="19"/>
    </row>
    <row r="79" spans="1:8" ht="15.75">
      <c r="A79" s="9"/>
      <c r="B79" s="13"/>
      <c r="C79" s="17"/>
      <c r="D79" s="17"/>
      <c r="E79" s="17"/>
      <c r="F79" s="17"/>
      <c r="G79" s="19"/>
      <c r="H79" s="19"/>
    </row>
    <row r="80" spans="1:8" ht="15.75">
      <c r="A80" s="9"/>
      <c r="B80" s="13"/>
      <c r="C80" s="17"/>
      <c r="D80" s="17"/>
      <c r="E80" s="17"/>
      <c r="F80" s="17"/>
      <c r="G80" s="19"/>
      <c r="H80" s="19"/>
    </row>
    <row r="81" spans="1:8" ht="15.75">
      <c r="A81" s="9"/>
      <c r="B81" s="13"/>
      <c r="C81" s="17"/>
      <c r="D81" s="17"/>
      <c r="E81" s="17"/>
      <c r="F81" s="17"/>
      <c r="G81" s="19"/>
      <c r="H81" s="19"/>
    </row>
    <row r="82" spans="1:8" ht="15.75">
      <c r="A82" s="9"/>
      <c r="B82" s="13"/>
      <c r="C82" s="17"/>
      <c r="D82" s="17"/>
      <c r="E82" s="17"/>
      <c r="F82" s="17"/>
      <c r="G82" s="19"/>
      <c r="H82" s="19"/>
    </row>
    <row r="83" spans="1:8" ht="15.75">
      <c r="A83" s="9"/>
      <c r="B83" s="13"/>
      <c r="C83" s="17"/>
      <c r="D83" s="17"/>
      <c r="E83" s="17"/>
      <c r="F83" s="17"/>
      <c r="G83" s="19"/>
      <c r="H83" s="19"/>
    </row>
    <row r="84" spans="1:8" ht="15.75">
      <c r="A84" s="9"/>
      <c r="B84" s="13"/>
      <c r="C84" s="17"/>
      <c r="D84" s="17"/>
      <c r="E84" s="17"/>
      <c r="F84" s="17"/>
      <c r="G84" s="19"/>
      <c r="H84" s="19"/>
    </row>
    <row r="85" spans="1:8" ht="15.75">
      <c r="A85" s="9"/>
      <c r="B85" s="13"/>
      <c r="C85" s="17"/>
      <c r="D85" s="17"/>
      <c r="E85" s="17"/>
      <c r="F85" s="17"/>
      <c r="G85" s="19"/>
      <c r="H85" s="19"/>
    </row>
    <row r="86" spans="1:8" ht="15.75">
      <c r="A86" s="9"/>
      <c r="B86" s="13"/>
      <c r="C86" s="17"/>
      <c r="D86" s="17"/>
      <c r="E86" s="17"/>
      <c r="F86" s="17"/>
      <c r="G86" s="19"/>
      <c r="H86" s="19"/>
    </row>
    <row r="87" spans="1:8" ht="15.75">
      <c r="A87" s="9"/>
      <c r="B87" s="13"/>
      <c r="C87" s="17"/>
      <c r="D87" s="17"/>
      <c r="E87" s="17"/>
      <c r="F87" s="17"/>
      <c r="G87" s="19"/>
      <c r="H87" s="19"/>
    </row>
    <row r="88" spans="1:8" ht="15.75">
      <c r="A88" s="9"/>
      <c r="B88" s="13"/>
      <c r="C88" s="17"/>
      <c r="D88" s="17"/>
      <c r="E88" s="17"/>
      <c r="F88" s="17"/>
      <c r="G88" s="19"/>
      <c r="H88" s="19"/>
    </row>
    <row r="89" spans="1:8" ht="15.75">
      <c r="A89" s="9"/>
      <c r="B89" s="13"/>
      <c r="C89" s="17"/>
      <c r="D89" s="17"/>
      <c r="E89" s="17"/>
      <c r="F89" s="17"/>
      <c r="G89" s="19"/>
      <c r="H89" s="19"/>
    </row>
    <row r="90" spans="1:8" ht="15.75">
      <c r="A90" s="9"/>
      <c r="B90" s="13"/>
      <c r="C90" s="17"/>
      <c r="D90" s="17"/>
      <c r="E90" s="17"/>
      <c r="F90" s="17"/>
      <c r="G90" s="19"/>
      <c r="H90" s="19"/>
    </row>
    <row r="91" spans="1:8" ht="15.75">
      <c r="A91" s="9"/>
      <c r="B91" s="13"/>
      <c r="C91" s="17"/>
      <c r="D91" s="17"/>
      <c r="E91" s="17"/>
      <c r="F91" s="17"/>
      <c r="G91" s="19"/>
      <c r="H91" s="19"/>
    </row>
    <row r="92" spans="1:8" ht="15.75">
      <c r="A92" s="9"/>
      <c r="B92" s="13"/>
      <c r="C92" s="17"/>
      <c r="D92" s="17"/>
      <c r="E92" s="17"/>
      <c r="F92" s="17"/>
      <c r="G92" s="19"/>
      <c r="H92" s="19"/>
    </row>
    <row r="93" spans="1:8" ht="15.75">
      <c r="A93" s="9"/>
      <c r="B93" s="13"/>
      <c r="C93" s="17"/>
      <c r="D93" s="17"/>
      <c r="E93" s="17"/>
      <c r="F93" s="17"/>
      <c r="G93" s="19"/>
      <c r="H93" s="19"/>
    </row>
    <row r="94" spans="1:8" ht="15.75">
      <c r="A94" s="9"/>
      <c r="B94" s="13"/>
      <c r="C94" s="17"/>
      <c r="D94" s="17"/>
      <c r="E94" s="17"/>
      <c r="F94" s="17"/>
      <c r="G94" s="19"/>
      <c r="H94" s="19"/>
    </row>
    <row r="95" spans="1:8" ht="15.75">
      <c r="A95" s="9"/>
      <c r="B95" s="13"/>
      <c r="C95" s="17"/>
      <c r="D95" s="17"/>
      <c r="E95" s="17"/>
      <c r="F95" s="17"/>
      <c r="G95" s="19"/>
      <c r="H95" s="19"/>
    </row>
    <row r="96" spans="1:8" ht="15.75">
      <c r="A96" s="9"/>
      <c r="B96" s="13"/>
      <c r="C96" s="17"/>
      <c r="D96" s="17"/>
      <c r="E96" s="17"/>
      <c r="F96" s="17"/>
      <c r="G96" s="19"/>
      <c r="H96" s="19"/>
    </row>
    <row r="97" spans="1:8" ht="15.75">
      <c r="A97" s="9"/>
      <c r="B97" s="13"/>
      <c r="C97" s="17"/>
      <c r="D97" s="17"/>
      <c r="E97" s="17"/>
      <c r="F97" s="17"/>
      <c r="G97" s="19"/>
      <c r="H97" s="19"/>
    </row>
    <row r="98" spans="1:8" ht="15.75">
      <c r="A98" s="9"/>
      <c r="B98" s="13"/>
      <c r="C98" s="17"/>
      <c r="D98" s="17"/>
      <c r="E98" s="17"/>
      <c r="F98" s="17"/>
      <c r="G98" s="19"/>
      <c r="H98" s="19"/>
    </row>
    <row r="99" spans="1:8" ht="15.75">
      <c r="A99" s="9"/>
      <c r="B99" s="13"/>
      <c r="C99" s="17"/>
      <c r="D99" s="17"/>
      <c r="E99" s="17"/>
      <c r="F99" s="17"/>
      <c r="G99" s="19"/>
      <c r="H99" s="19"/>
    </row>
    <row r="100" spans="1:8" ht="15.75">
      <c r="A100" s="9"/>
      <c r="B100" s="13"/>
      <c r="C100" s="17"/>
      <c r="D100" s="17"/>
      <c r="E100" s="17"/>
      <c r="F100" s="17"/>
      <c r="G100" s="19"/>
      <c r="H100" s="19"/>
    </row>
    <row r="101" spans="1:8" ht="15.75">
      <c r="A101" s="9"/>
      <c r="B101" s="13"/>
      <c r="C101" s="17"/>
      <c r="D101" s="17"/>
      <c r="E101" s="17"/>
      <c r="F101" s="17"/>
      <c r="G101" s="19"/>
      <c r="H101" s="19"/>
    </row>
    <row r="102" spans="1:8" ht="15.75">
      <c r="A102" s="9"/>
      <c r="B102" s="13"/>
      <c r="C102" s="17"/>
      <c r="D102" s="17"/>
      <c r="E102" s="17"/>
      <c r="F102" s="17"/>
      <c r="G102" s="19"/>
      <c r="H102" s="19"/>
    </row>
    <row r="103" spans="1:8" ht="15.75">
      <c r="A103" s="9"/>
      <c r="B103" s="13"/>
      <c r="C103" s="17"/>
      <c r="D103" s="17"/>
      <c r="E103" s="17"/>
      <c r="F103" s="17"/>
      <c r="G103" s="19"/>
      <c r="H103" s="19"/>
    </row>
    <row r="104" spans="1:8" ht="15.75">
      <c r="A104" s="9"/>
      <c r="B104" s="13"/>
      <c r="C104" s="17"/>
      <c r="D104" s="17"/>
      <c r="E104" s="17"/>
      <c r="F104" s="17"/>
      <c r="G104" s="19"/>
      <c r="H104" s="19"/>
    </row>
    <row r="105" spans="1:8" ht="15.75">
      <c r="A105" s="9"/>
      <c r="B105" s="13"/>
      <c r="C105" s="17"/>
      <c r="D105" s="17"/>
      <c r="E105" s="17"/>
      <c r="F105" s="17"/>
      <c r="G105" s="19"/>
      <c r="H105" s="19"/>
    </row>
    <row r="106" spans="1:8" ht="15.75">
      <c r="A106" s="9"/>
      <c r="B106" s="13"/>
      <c r="C106" s="17"/>
      <c r="D106" s="17"/>
      <c r="E106" s="17"/>
      <c r="F106" s="17"/>
      <c r="G106" s="19"/>
      <c r="H106" s="19"/>
    </row>
    <row r="107" spans="1:8" ht="15.75">
      <c r="A107" s="9"/>
      <c r="B107" s="13"/>
      <c r="C107" s="17"/>
      <c r="D107" s="17"/>
      <c r="E107" s="17"/>
      <c r="F107" s="17"/>
      <c r="G107" s="19"/>
      <c r="H107" s="19"/>
    </row>
    <row r="108" spans="1:8" ht="15.75">
      <c r="A108" s="9"/>
      <c r="B108" s="13"/>
      <c r="C108" s="17"/>
      <c r="D108" s="17"/>
      <c r="E108" s="17"/>
      <c r="F108" s="17"/>
      <c r="G108" s="19"/>
      <c r="H108" s="19"/>
    </row>
    <row r="109" spans="1:8" ht="15.75">
      <c r="A109" s="9"/>
      <c r="B109" s="13"/>
      <c r="C109" s="17"/>
      <c r="D109" s="17"/>
      <c r="E109" s="17"/>
      <c r="F109" s="17"/>
      <c r="G109" s="19"/>
      <c r="H109" s="19"/>
    </row>
    <row r="110" spans="1:8" ht="15.75">
      <c r="A110" s="9"/>
      <c r="B110" s="13"/>
      <c r="C110" s="17"/>
      <c r="D110" s="17"/>
      <c r="E110" s="17"/>
      <c r="F110" s="17"/>
      <c r="G110" s="19"/>
      <c r="H110" s="19"/>
    </row>
    <row r="111" spans="1:8" ht="15.75">
      <c r="A111" s="9"/>
      <c r="B111" s="13"/>
      <c r="C111" s="17"/>
      <c r="D111" s="17"/>
      <c r="E111" s="17"/>
      <c r="F111" s="17"/>
      <c r="G111" s="19"/>
      <c r="H111" s="19"/>
    </row>
    <row r="112" spans="1:8" ht="15.75">
      <c r="A112" s="9"/>
      <c r="B112" s="13"/>
      <c r="C112" s="17"/>
      <c r="D112" s="17"/>
      <c r="E112" s="17"/>
      <c r="F112" s="17"/>
      <c r="G112" s="19"/>
      <c r="H112" s="19"/>
    </row>
    <row r="113" spans="1:8" ht="15.75">
      <c r="A113" s="9"/>
      <c r="B113" s="13"/>
      <c r="C113" s="17"/>
      <c r="D113" s="17"/>
      <c r="E113" s="17"/>
      <c r="F113" s="17"/>
      <c r="G113" s="19"/>
      <c r="H113" s="19"/>
    </row>
    <row r="114" spans="1:8" ht="15.75">
      <c r="A114" s="9"/>
      <c r="B114" s="13"/>
      <c r="C114" s="17"/>
      <c r="D114" s="17"/>
      <c r="E114" s="17"/>
      <c r="F114" s="17"/>
      <c r="G114" s="19"/>
      <c r="H114" s="19"/>
    </row>
    <row r="115" spans="1:8" ht="15.75">
      <c r="A115" s="9"/>
      <c r="B115" s="13"/>
      <c r="C115" s="17"/>
      <c r="D115" s="17"/>
      <c r="E115" s="17"/>
      <c r="F115" s="17"/>
      <c r="G115" s="19"/>
      <c r="H115" s="19"/>
    </row>
    <row r="116" spans="1:8" ht="15.75">
      <c r="A116" s="9"/>
      <c r="B116" s="13"/>
      <c r="C116" s="17"/>
      <c r="D116" s="17"/>
      <c r="E116" s="17"/>
      <c r="F116" s="17"/>
      <c r="G116" s="19"/>
      <c r="H116" s="19"/>
    </row>
    <row r="117" spans="1:8" ht="15.75">
      <c r="A117" s="9"/>
      <c r="B117" s="13"/>
      <c r="C117" s="17"/>
      <c r="D117" s="17"/>
      <c r="E117" s="17"/>
      <c r="F117" s="17"/>
      <c r="G117" s="19"/>
      <c r="H117" s="19"/>
    </row>
    <row r="118" spans="1:8" ht="15.75">
      <c r="A118" s="9"/>
      <c r="B118" s="13"/>
      <c r="C118" s="17"/>
      <c r="D118" s="17"/>
      <c r="E118" s="17"/>
      <c r="F118" s="17"/>
      <c r="G118" s="19"/>
      <c r="H118" s="19"/>
    </row>
    <row r="119" spans="1:8" ht="15.75">
      <c r="A119" s="9"/>
      <c r="B119" s="13"/>
      <c r="C119" s="17"/>
      <c r="D119" s="17"/>
      <c r="E119" s="17"/>
      <c r="F119" s="17"/>
      <c r="G119" s="19"/>
      <c r="H119" s="19"/>
    </row>
    <row r="120" spans="1:8" ht="15.75">
      <c r="A120" s="9"/>
      <c r="B120" s="13"/>
      <c r="C120" s="17"/>
      <c r="D120" s="17"/>
      <c r="E120" s="17"/>
      <c r="F120" s="17"/>
      <c r="G120" s="19"/>
      <c r="H120" s="19"/>
    </row>
    <row r="121" spans="1:8" ht="15.75">
      <c r="A121" s="9"/>
      <c r="B121" s="13"/>
      <c r="C121" s="17"/>
      <c r="D121" s="17"/>
      <c r="E121" s="17"/>
      <c r="F121" s="17"/>
      <c r="G121" s="19"/>
      <c r="H121" s="19"/>
    </row>
    <row r="122" spans="1:8" ht="15.75">
      <c r="A122" s="9"/>
      <c r="B122" s="13"/>
      <c r="C122" s="17"/>
      <c r="D122" s="17"/>
      <c r="E122" s="17"/>
      <c r="F122" s="17"/>
      <c r="G122" s="19"/>
      <c r="H122" s="19"/>
    </row>
    <row r="123" spans="1:8" ht="15.75">
      <c r="A123" s="9"/>
      <c r="B123" s="13"/>
      <c r="C123" s="17"/>
      <c r="D123" s="17"/>
      <c r="E123" s="17"/>
      <c r="F123" s="17"/>
      <c r="G123" s="19"/>
      <c r="H123" s="19"/>
    </row>
    <row r="124" spans="1:8" ht="15.75">
      <c r="A124" s="9"/>
      <c r="B124" s="13"/>
      <c r="C124" s="17"/>
      <c r="D124" s="17"/>
      <c r="E124" s="17"/>
      <c r="F124" s="17"/>
      <c r="G124" s="19"/>
      <c r="H124" s="19"/>
    </row>
    <row r="125" spans="1:8" ht="15.75">
      <c r="A125" s="9"/>
      <c r="B125" s="13"/>
      <c r="C125" s="17"/>
      <c r="D125" s="17"/>
      <c r="E125" s="17"/>
      <c r="F125" s="17"/>
      <c r="G125" s="19"/>
      <c r="H125" s="19"/>
    </row>
    <row r="126" spans="1:8" ht="15.75">
      <c r="A126" s="9"/>
      <c r="B126" s="13"/>
      <c r="C126" s="17"/>
      <c r="D126" s="17"/>
      <c r="E126" s="17"/>
      <c r="F126" s="17"/>
      <c r="G126" s="19"/>
      <c r="H126" s="19"/>
    </row>
    <row r="127" spans="1:8" ht="15.75">
      <c r="A127" s="9"/>
      <c r="B127" s="13"/>
      <c r="C127" s="17"/>
      <c r="D127" s="17"/>
      <c r="E127" s="17"/>
      <c r="F127" s="17"/>
      <c r="G127" s="19"/>
      <c r="H127" s="19"/>
    </row>
    <row r="128" spans="1:8" ht="15.75">
      <c r="A128" s="9"/>
      <c r="B128" s="13"/>
      <c r="C128" s="17"/>
      <c r="D128" s="17"/>
      <c r="E128" s="17"/>
      <c r="F128" s="17"/>
      <c r="G128" s="19"/>
      <c r="H128" s="19"/>
    </row>
    <row r="129" spans="1:8" ht="15.75">
      <c r="A129" s="9"/>
      <c r="B129" s="13"/>
      <c r="C129" s="17"/>
      <c r="D129" s="17"/>
      <c r="E129" s="17"/>
      <c r="F129" s="17"/>
      <c r="G129" s="19"/>
      <c r="H129" s="19"/>
    </row>
    <row r="130" spans="1:8" ht="15.75">
      <c r="A130" s="9"/>
      <c r="B130" s="13"/>
      <c r="C130" s="17"/>
      <c r="D130" s="17"/>
      <c r="E130" s="17"/>
      <c r="F130" s="17"/>
      <c r="G130" s="19"/>
      <c r="H130" s="19"/>
    </row>
    <row r="131" spans="1:8" ht="15.75">
      <c r="A131" s="9"/>
      <c r="B131" s="13"/>
      <c r="C131" s="17"/>
      <c r="D131" s="17"/>
      <c r="E131" s="17"/>
      <c r="F131" s="17"/>
      <c r="G131" s="19"/>
      <c r="H131" s="19"/>
    </row>
    <row r="132" spans="1:8" ht="15.75">
      <c r="A132" s="9"/>
      <c r="B132" s="13"/>
      <c r="C132" s="17"/>
      <c r="D132" s="17"/>
      <c r="E132" s="17"/>
      <c r="F132" s="17"/>
      <c r="G132" s="19"/>
      <c r="H132" s="19"/>
    </row>
    <row r="133" spans="1:8" ht="15.75">
      <c r="A133" s="9"/>
      <c r="B133" s="13"/>
      <c r="C133" s="17"/>
      <c r="D133" s="17"/>
      <c r="E133" s="17"/>
      <c r="F133" s="17"/>
      <c r="G133" s="19"/>
      <c r="H133" s="19"/>
    </row>
    <row r="134" spans="1:8" ht="15.75">
      <c r="A134" s="9"/>
      <c r="B134" s="13"/>
      <c r="C134" s="17"/>
      <c r="D134" s="17"/>
      <c r="E134" s="17"/>
      <c r="F134" s="17"/>
      <c r="G134" s="19"/>
      <c r="H134" s="19"/>
    </row>
    <row r="135" spans="1:8" ht="15.75">
      <c r="A135" s="9"/>
      <c r="B135" s="13"/>
      <c r="C135" s="17"/>
      <c r="D135" s="17"/>
      <c r="E135" s="17"/>
      <c r="F135" s="17"/>
      <c r="G135" s="19"/>
      <c r="H135" s="19"/>
    </row>
    <row r="136" spans="1:8" ht="15.75">
      <c r="A136" s="9"/>
      <c r="B136" s="13"/>
      <c r="C136" s="17"/>
      <c r="D136" s="17"/>
      <c r="E136" s="17"/>
      <c r="F136" s="17"/>
      <c r="G136" s="19"/>
      <c r="H136" s="19"/>
    </row>
    <row r="137" spans="1:8" ht="15.75">
      <c r="A137" s="9"/>
      <c r="B137" s="13"/>
      <c r="C137" s="17"/>
      <c r="D137" s="17"/>
      <c r="E137" s="17"/>
      <c r="F137" s="17"/>
      <c r="G137" s="19"/>
      <c r="H137" s="19"/>
    </row>
    <row r="138" spans="1:8" ht="15.75">
      <c r="A138" s="9"/>
      <c r="B138" s="13"/>
      <c r="C138" s="17"/>
      <c r="D138" s="17"/>
      <c r="E138" s="17"/>
      <c r="F138" s="17"/>
      <c r="G138" s="19"/>
      <c r="H138" s="19"/>
    </row>
    <row r="139" spans="1:8" ht="15.75">
      <c r="A139" s="9"/>
      <c r="B139" s="13"/>
      <c r="C139" s="17"/>
      <c r="D139" s="17"/>
      <c r="E139" s="17"/>
      <c r="F139" s="17"/>
      <c r="G139" s="19"/>
      <c r="H139" s="19"/>
    </row>
    <row r="140" spans="1:8" ht="15.75">
      <c r="A140" s="9"/>
      <c r="B140" s="13"/>
      <c r="C140" s="17"/>
      <c r="D140" s="17"/>
      <c r="E140" s="17"/>
      <c r="F140" s="17"/>
      <c r="G140" s="19"/>
      <c r="H140" s="19"/>
    </row>
    <row r="141" spans="1:8" ht="15.75">
      <c r="A141" s="9"/>
      <c r="B141" s="13"/>
      <c r="C141" s="17"/>
      <c r="D141" s="17"/>
      <c r="E141" s="17"/>
      <c r="F141" s="17"/>
      <c r="G141" s="19"/>
      <c r="H141" s="19"/>
    </row>
    <row r="142" spans="1:8" ht="15.75">
      <c r="A142" s="9"/>
      <c r="B142" s="13"/>
      <c r="C142" s="17"/>
      <c r="D142" s="17"/>
      <c r="E142" s="17"/>
      <c r="F142" s="17"/>
      <c r="G142" s="19"/>
      <c r="H142" s="19"/>
    </row>
    <row r="143" spans="1:8" ht="15.75">
      <c r="A143" s="9"/>
      <c r="B143" s="13"/>
      <c r="C143" s="17"/>
      <c r="D143" s="17"/>
      <c r="E143" s="17"/>
      <c r="F143" s="17"/>
      <c r="G143" s="19"/>
      <c r="H143" s="19"/>
    </row>
    <row r="144" spans="1:8" ht="15.75">
      <c r="A144" s="9"/>
      <c r="B144" s="13"/>
      <c r="C144" s="17"/>
      <c r="D144" s="17"/>
      <c r="E144" s="17"/>
      <c r="F144" s="17"/>
      <c r="G144" s="19"/>
      <c r="H144" s="19"/>
    </row>
    <row r="145" spans="1:8" ht="15.75">
      <c r="A145" s="9"/>
      <c r="B145" s="13"/>
      <c r="C145" s="17"/>
      <c r="D145" s="17"/>
      <c r="E145" s="17"/>
      <c r="F145" s="17"/>
      <c r="G145" s="19"/>
      <c r="H145" s="19"/>
    </row>
    <row r="146" spans="1:8" ht="15.75">
      <c r="A146" s="9"/>
      <c r="B146" s="13"/>
      <c r="C146" s="17"/>
      <c r="D146" s="17"/>
      <c r="E146" s="17"/>
      <c r="F146" s="17"/>
      <c r="G146" s="19"/>
      <c r="H146" s="19"/>
    </row>
    <row r="147" spans="1:8" ht="15.75">
      <c r="A147" s="9"/>
      <c r="B147" s="13"/>
      <c r="C147" s="17"/>
      <c r="D147" s="17"/>
      <c r="E147" s="17"/>
      <c r="F147" s="17"/>
      <c r="G147" s="19"/>
      <c r="H147" s="19"/>
    </row>
    <row r="148" spans="1:8" ht="15.75">
      <c r="A148" s="9"/>
      <c r="B148" s="13"/>
      <c r="C148" s="17"/>
      <c r="D148" s="17"/>
      <c r="E148" s="17"/>
      <c r="F148" s="17"/>
      <c r="G148" s="19"/>
      <c r="H148" s="19"/>
    </row>
    <row r="149" spans="1:8" ht="15.75">
      <c r="A149" s="9"/>
      <c r="B149" s="13"/>
      <c r="C149" s="17"/>
      <c r="D149" s="17"/>
      <c r="E149" s="17"/>
      <c r="F149" s="17"/>
      <c r="G149" s="19"/>
      <c r="H149" s="19"/>
    </row>
    <row r="150" spans="1:8" ht="15.75">
      <c r="A150" s="9"/>
      <c r="B150" s="13"/>
      <c r="C150" s="17"/>
      <c r="D150" s="17"/>
      <c r="E150" s="17"/>
      <c r="F150" s="17"/>
      <c r="G150" s="19"/>
      <c r="H150" s="19"/>
    </row>
    <row r="151" spans="1:8" ht="15.75">
      <c r="A151" s="9"/>
      <c r="B151" s="13"/>
      <c r="C151" s="17"/>
      <c r="D151" s="17"/>
      <c r="E151" s="17"/>
      <c r="F151" s="17"/>
      <c r="G151" s="19"/>
      <c r="H151" s="19"/>
    </row>
    <row r="152" spans="1:8" ht="15.75">
      <c r="A152" s="9"/>
      <c r="B152" s="13"/>
      <c r="C152" s="17"/>
      <c r="D152" s="17"/>
      <c r="E152" s="17"/>
      <c r="F152" s="17"/>
      <c r="G152" s="19"/>
      <c r="H152" s="19"/>
    </row>
    <row r="153" spans="1:8" ht="15.75">
      <c r="A153" s="9"/>
      <c r="B153" s="13"/>
      <c r="C153" s="17"/>
      <c r="D153" s="17"/>
      <c r="E153" s="17"/>
      <c r="F153" s="17"/>
      <c r="G153" s="19"/>
      <c r="H153" s="19"/>
    </row>
    <row r="154" spans="1:8" ht="15.75">
      <c r="A154" s="9"/>
      <c r="B154" s="13"/>
      <c r="C154" s="17"/>
      <c r="D154" s="17"/>
      <c r="E154" s="17"/>
      <c r="F154" s="17"/>
      <c r="G154" s="19"/>
      <c r="H154" s="19"/>
    </row>
    <row r="155" spans="1:8" ht="15.75">
      <c r="A155" s="9"/>
      <c r="B155" s="13"/>
      <c r="C155" s="17"/>
      <c r="D155" s="17"/>
      <c r="E155" s="17"/>
      <c r="F155" s="17"/>
      <c r="G155" s="19"/>
      <c r="H155" s="19"/>
    </row>
    <row r="156" spans="1:8" ht="15.75">
      <c r="A156" s="9"/>
      <c r="B156" s="13"/>
      <c r="C156" s="17"/>
      <c r="D156" s="17"/>
      <c r="E156" s="17"/>
      <c r="F156" s="17"/>
      <c r="G156" s="19"/>
      <c r="H156" s="19"/>
    </row>
    <row r="157" spans="1:8" ht="15.75">
      <c r="A157" s="9"/>
      <c r="B157" s="13"/>
      <c r="C157" s="17"/>
      <c r="D157" s="17"/>
      <c r="E157" s="17"/>
      <c r="F157" s="17"/>
      <c r="G157" s="19"/>
      <c r="H157" s="19"/>
    </row>
    <row r="158" spans="1:8" ht="15.75">
      <c r="A158" s="9"/>
      <c r="B158" s="13"/>
      <c r="C158" s="17"/>
      <c r="D158" s="17"/>
      <c r="E158" s="17"/>
      <c r="F158" s="17"/>
      <c r="G158" s="19"/>
      <c r="H158" s="19"/>
    </row>
    <row r="159" spans="1:8" ht="15.75">
      <c r="A159" s="9"/>
      <c r="B159" s="13"/>
      <c r="C159" s="17"/>
      <c r="D159" s="17"/>
      <c r="E159" s="17"/>
      <c r="F159" s="17"/>
      <c r="G159" s="19"/>
      <c r="H159" s="19"/>
    </row>
    <row r="160" spans="1:8" ht="15.75">
      <c r="A160" s="9"/>
      <c r="B160" s="13"/>
      <c r="C160" s="17"/>
      <c r="D160" s="17"/>
      <c r="E160" s="17"/>
      <c r="F160" s="17"/>
      <c r="G160" s="19"/>
      <c r="H160" s="19"/>
    </row>
    <row r="161" spans="1:8" ht="15.75">
      <c r="A161" s="9"/>
      <c r="B161" s="13"/>
      <c r="C161" s="17"/>
      <c r="D161" s="17"/>
      <c r="E161" s="17"/>
      <c r="F161" s="17"/>
      <c r="G161" s="19"/>
      <c r="H161" s="19"/>
    </row>
    <row r="162" spans="1:8" ht="15.75">
      <c r="A162" s="9"/>
      <c r="B162" s="13"/>
      <c r="C162" s="17"/>
      <c r="D162" s="17"/>
      <c r="E162" s="17"/>
      <c r="F162" s="17"/>
      <c r="G162" s="19"/>
      <c r="H162" s="19"/>
    </row>
    <row r="163" spans="1:8" ht="15.75">
      <c r="A163" s="9"/>
      <c r="B163" s="13"/>
      <c r="C163" s="17"/>
      <c r="D163" s="17"/>
      <c r="E163" s="17"/>
      <c r="F163" s="17"/>
      <c r="G163" s="19"/>
      <c r="H163" s="19"/>
    </row>
    <row r="164" spans="1:8" ht="15.75">
      <c r="A164" s="9"/>
      <c r="B164" s="13"/>
      <c r="C164" s="17"/>
      <c r="D164" s="17"/>
      <c r="E164" s="17"/>
      <c r="F164" s="17"/>
      <c r="G164" s="19"/>
      <c r="H164" s="19"/>
    </row>
    <row r="165" spans="1:8" ht="15.75">
      <c r="A165" s="9"/>
      <c r="B165" s="13"/>
      <c r="C165" s="17"/>
      <c r="D165" s="17"/>
      <c r="E165" s="17"/>
      <c r="F165" s="17"/>
      <c r="G165" s="19"/>
      <c r="H165" s="19"/>
    </row>
  </sheetData>
  <sheetProtection password="CE28" sheet="1" objects="1" scenarios="1"/>
  <autoFilter ref="A4:K52"/>
  <mergeCells count="2">
    <mergeCell ref="A1:K1"/>
    <mergeCell ref="A2:K2"/>
  </mergeCells>
  <printOptions/>
  <pageMargins left="0.3937007874015748" right="0.1968503937007874" top="0.2755905511811024" bottom="0.2755905511811024" header="0.2755905511811024" footer="0.15748031496062992"/>
  <pageSetup fitToHeight="0" fitToWidth="1" horizontalDpi="600" verticalDpi="600" orientation="portrait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2023-03-12T16:49:26Z</cp:lastPrinted>
  <dcterms:created xsi:type="dcterms:W3CDTF">2011-02-09T07:28:13Z</dcterms:created>
  <dcterms:modified xsi:type="dcterms:W3CDTF">2023-03-15T10:23:49Z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